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L:\Finance Division\Private Activity Bonds\Solicitation\Annual Solicitation\2026 Criteria\17 to PUR for HANDS\"/>
    </mc:Choice>
  </mc:AlternateContent>
  <xr:revisionPtr revIDLastSave="0" documentId="13_ncr:1_{A6503A61-46EA-45FA-AD96-2BC320653D60}" xr6:coauthVersionLast="47" xr6:coauthVersionMax="47" xr10:uidLastSave="{00000000-0000-0000-0000-000000000000}"/>
  <bookViews>
    <workbookView xWindow="28680" yWindow="-120" windowWidth="29040" windowHeight="15720" xr2:uid="{00000000-000D-0000-FFFF-FFFF00000000}"/>
  </bookViews>
  <sheets>
    <sheet name="PAB Financing Summary" sheetId="1" r:id="rId1"/>
    <sheet name="Development Budget" sheetId="2" r:id="rId2"/>
    <sheet name="Stabilized Operations" sheetId="3" r:id="rId3"/>
    <sheet name="Sources Comparison" sheetId="4" r:id="rId4"/>
  </sheets>
  <definedNames>
    <definedName name="_xlnm.Print_Area" localSheetId="1">'Development Budget'!$A$1:$F$56</definedName>
    <definedName name="_xlnm.Print_Area" localSheetId="0">'PAB Financing Summary'!$A$1:$K$66</definedName>
    <definedName name="_xlnm.Print_Area" localSheetId="3">'Sources Comparison'!$A$1:$D$18</definedName>
    <definedName name="_xlnm.Print_Area" localSheetId="2">'Stabilized Operations'!$A$1:$F$47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4" l="1"/>
  <c r="B17" i="4"/>
  <c r="D17" i="4" s="1"/>
  <c r="A17" i="4"/>
  <c r="C16" i="4"/>
  <c r="B16" i="4"/>
  <c r="D16" i="4" s="1"/>
  <c r="A16" i="4"/>
  <c r="C15" i="4"/>
  <c r="B15" i="4"/>
  <c r="D15" i="4" s="1"/>
  <c r="A15" i="4"/>
  <c r="C14" i="4"/>
  <c r="B14" i="4"/>
  <c r="D14" i="4" s="1"/>
  <c r="A14" i="4"/>
  <c r="C13" i="4"/>
  <c r="B13" i="4"/>
  <c r="A13" i="4"/>
  <c r="C12" i="4"/>
  <c r="D12" i="4" s="1"/>
  <c r="B12" i="4"/>
  <c r="A12" i="4"/>
  <c r="C11" i="4"/>
  <c r="B11" i="4"/>
  <c r="A11" i="4"/>
  <c r="C10" i="4"/>
  <c r="B10" i="4"/>
  <c r="D10" i="4" s="1"/>
  <c r="A10" i="4"/>
  <c r="C9" i="4"/>
  <c r="B9" i="4"/>
  <c r="D9" i="4" s="1"/>
  <c r="A9" i="4"/>
  <c r="C8" i="4"/>
  <c r="B8" i="4"/>
  <c r="A8" i="4"/>
  <c r="C7" i="4"/>
  <c r="B7" i="4"/>
  <c r="A7" i="4"/>
  <c r="C6" i="4"/>
  <c r="B6" i="4"/>
  <c r="A6" i="4"/>
  <c r="B3" i="4"/>
  <c r="B31" i="3"/>
  <c r="D31" i="3" s="1"/>
  <c r="D30" i="3"/>
  <c r="D29" i="3"/>
  <c r="D28" i="3"/>
  <c r="D27" i="3"/>
  <c r="D26" i="3"/>
  <c r="D25" i="3"/>
  <c r="D24" i="3"/>
  <c r="D23" i="3"/>
  <c r="D22" i="3"/>
  <c r="D21" i="3"/>
  <c r="D20" i="3"/>
  <c r="D19" i="3"/>
  <c r="D18" i="3"/>
  <c r="D17" i="3"/>
  <c r="D16" i="3"/>
  <c r="D15" i="3"/>
  <c r="D14" i="3"/>
  <c r="D10" i="3"/>
  <c r="B9" i="3"/>
  <c r="D9" i="3" s="1"/>
  <c r="D8" i="3"/>
  <c r="D7" i="3"/>
  <c r="B3" i="3"/>
  <c r="C56" i="2"/>
  <c r="C55" i="2"/>
  <c r="B55" i="2"/>
  <c r="B52" i="2"/>
  <c r="B51" i="2"/>
  <c r="B50" i="2"/>
  <c r="B49" i="2"/>
  <c r="C43" i="2"/>
  <c r="D43" i="2" s="1"/>
  <c r="B43" i="2"/>
  <c r="B47" i="2" s="1"/>
  <c r="E39" i="2"/>
  <c r="E38" i="2"/>
  <c r="D38" i="2"/>
  <c r="E37" i="2"/>
  <c r="D37" i="2"/>
  <c r="E36" i="2"/>
  <c r="D36" i="2"/>
  <c r="E34" i="2"/>
  <c r="E33" i="2"/>
  <c r="E32" i="2"/>
  <c r="D32" i="2"/>
  <c r="E31" i="2"/>
  <c r="E30" i="2"/>
  <c r="D30" i="2"/>
  <c r="E28" i="2"/>
  <c r="D28" i="2"/>
  <c r="E27" i="2"/>
  <c r="D27" i="2"/>
  <c r="E26" i="2"/>
  <c r="E25" i="2"/>
  <c r="E24" i="2"/>
  <c r="D24" i="2"/>
  <c r="E23" i="2"/>
  <c r="E22" i="2"/>
  <c r="D22" i="2"/>
  <c r="E21" i="2"/>
  <c r="D21" i="2"/>
  <c r="E19" i="2"/>
  <c r="D19" i="2"/>
  <c r="E18" i="2"/>
  <c r="E17" i="2"/>
  <c r="E16" i="2"/>
  <c r="D16" i="2"/>
  <c r="E15" i="2"/>
  <c r="E14" i="2"/>
  <c r="D14" i="2"/>
  <c r="E13" i="2"/>
  <c r="D13" i="2"/>
  <c r="E12" i="2"/>
  <c r="D12" i="2"/>
  <c r="E10" i="2"/>
  <c r="E9" i="2"/>
  <c r="E8" i="2"/>
  <c r="D8" i="2"/>
  <c r="B4" i="2"/>
  <c r="B66" i="1"/>
  <c r="C66" i="1" s="1"/>
  <c r="B65" i="1"/>
  <c r="C65" i="1" s="1"/>
  <c r="C60" i="1"/>
  <c r="C59" i="1"/>
  <c r="B59" i="1"/>
  <c r="B61" i="1" s="1"/>
  <c r="C61" i="1" s="1"/>
  <c r="C57" i="1"/>
  <c r="B57" i="1"/>
  <c r="B56" i="1"/>
  <c r="B51" i="1"/>
  <c r="C53" i="1" s="1"/>
  <c r="H45" i="1"/>
  <c r="B35" i="3" s="1"/>
  <c r="E45" i="1"/>
  <c r="C18" i="4" s="1"/>
  <c r="H29" i="1"/>
  <c r="E29" i="1"/>
  <c r="B18" i="4" s="1"/>
  <c r="F10" i="1"/>
  <c r="B48" i="2" s="1"/>
  <c r="B10" i="1"/>
  <c r="B58" i="1" l="1"/>
  <c r="C58" i="1" s="1"/>
  <c r="C56" i="1"/>
  <c r="B11" i="3"/>
  <c r="D7" i="4"/>
  <c r="D6" i="4"/>
  <c r="D13" i="4"/>
  <c r="D11" i="4"/>
  <c r="D8" i="4"/>
  <c r="D18" i="4"/>
  <c r="B37" i="3"/>
  <c r="C35" i="3"/>
  <c r="D35" i="3"/>
  <c r="C9" i="3"/>
  <c r="C31" i="3"/>
  <c r="C14" i="3"/>
  <c r="C21" i="3"/>
  <c r="C28" i="3"/>
  <c r="C55" i="1"/>
  <c r="B63" i="1"/>
  <c r="C17" i="3"/>
  <c r="C24" i="3"/>
  <c r="C18" i="3"/>
  <c r="C25" i="3"/>
  <c r="C41" i="3"/>
  <c r="C10" i="3"/>
  <c r="B32" i="3"/>
  <c r="B52" i="1"/>
  <c r="D15" i="2"/>
  <c r="D23" i="2"/>
  <c r="D31" i="2"/>
  <c r="D39" i="2"/>
  <c r="D11" i="3"/>
  <c r="C51" i="1"/>
  <c r="C11" i="3"/>
  <c r="C20" i="3"/>
  <c r="C27" i="3"/>
  <c r="B54" i="1"/>
  <c r="B56" i="2" s="1"/>
  <c r="D9" i="2"/>
  <c r="D17" i="2"/>
  <c r="D25" i="2"/>
  <c r="D33" i="2"/>
  <c r="C7" i="3"/>
  <c r="C15" i="3"/>
  <c r="C22" i="3"/>
  <c r="C29" i="3"/>
  <c r="E43" i="2"/>
  <c r="C8" i="3"/>
  <c r="C16" i="3"/>
  <c r="C23" i="3"/>
  <c r="D10" i="2"/>
  <c r="D18" i="2"/>
  <c r="D26" i="2"/>
  <c r="D34" i="2"/>
  <c r="C30" i="3" l="1"/>
  <c r="C26" i="3"/>
  <c r="C19" i="3"/>
  <c r="B53" i="1"/>
  <c r="C52" i="1"/>
  <c r="B62" i="1"/>
  <c r="C62" i="1" s="1"/>
  <c r="B36" i="3"/>
  <c r="D32" i="3"/>
  <c r="C32" i="3"/>
  <c r="B41" i="3"/>
  <c r="B64" i="1"/>
  <c r="C64" i="1" s="1"/>
  <c r="C63" i="1"/>
  <c r="B55" i="1"/>
  <c r="C54" i="1"/>
  <c r="C37" i="3"/>
  <c r="B42" i="3"/>
  <c r="C42" i="3" s="1"/>
  <c r="D37" i="3"/>
  <c r="C36" i="3" l="1"/>
  <c r="D36" i="3"/>
</calcChain>
</file>

<file path=xl/sharedStrings.xml><?xml version="1.0" encoding="utf-8"?>
<sst xmlns="http://schemas.openxmlformats.org/spreadsheetml/2006/main" count="239" uniqueCount="198">
  <si>
    <t>1. PROJECT INFORMATION</t>
  </si>
  <si>
    <t>Project Name</t>
  </si>
  <si>
    <t>Project Address</t>
  </si>
  <si>
    <t>Applicant</t>
  </si>
  <si>
    <t>Proposed Owner/Borrower</t>
  </si>
  <si>
    <t>Project Type</t>
  </si>
  <si>
    <t>PAB Financing Use</t>
  </si>
  <si>
    <t>Total Units</t>
  </si>
  <si>
    <t>Regulated Units</t>
  </si>
  <si>
    <t>Manager Units</t>
  </si>
  <si>
    <t>Parking Spaces</t>
  </si>
  <si>
    <t>Residential GSF</t>
  </si>
  <si>
    <t>Common Area GSF</t>
  </si>
  <si>
    <t>Commercial GSF</t>
  </si>
  <si>
    <t>Community Service Facility GSF</t>
  </si>
  <si>
    <t>Structured Parking GSF</t>
  </si>
  <si>
    <t>Total Building GSF</t>
  </si>
  <si>
    <t>Building GSF Excluding Structured Parking</t>
  </si>
  <si>
    <t>Surface Parking Area (optional)</t>
  </si>
  <si>
    <t>Anticipated Bond Closing</t>
  </si>
  <si>
    <t>Construction Start</t>
  </si>
  <si>
    <t>Construction Completion</t>
  </si>
  <si>
    <t>Financing Contact</t>
  </si>
  <si>
    <t>Contact Email / Phone</t>
  </si>
  <si>
    <t>Proposed Lender / Bond Purchaser / Underwriter</t>
  </si>
  <si>
    <t>Financial Information As of Date</t>
  </si>
  <si>
    <t>CONSTRUCTION-PERIOD SOURCES</t>
  </si>
  <si>
    <t>Financing Source</t>
  </si>
  <si>
    <t>Provider</t>
  </si>
  <si>
    <t>Type</t>
  </si>
  <si>
    <t>Status</t>
  </si>
  <si>
    <t>Amount</t>
  </si>
  <si>
    <t>Interest Rate</t>
  </si>
  <si>
    <t>Term / Amort. (Years)</t>
  </si>
  <si>
    <t>Annual Debt Service</t>
  </si>
  <si>
    <t>Expected Commitment / Closing Date</t>
  </si>
  <si>
    <t>Commitment Expiration Date</t>
  </si>
  <si>
    <t>Evidence / Notes</t>
  </si>
  <si>
    <t>Sponsor Equity</t>
  </si>
  <si>
    <t>LIHTC Equity</t>
  </si>
  <si>
    <t>Requested PAB Financing</t>
  </si>
  <si>
    <t>Other Senior Debt</t>
  </si>
  <si>
    <t>Subordinate Debt</t>
  </si>
  <si>
    <t>Federal Funding</t>
  </si>
  <si>
    <t>State Funding</t>
  </si>
  <si>
    <t>City Funding</t>
  </si>
  <si>
    <t>Other Public Funding</t>
  </si>
  <si>
    <t>Grant</t>
  </si>
  <si>
    <t>Deferred Developer Fee</t>
  </si>
  <si>
    <t>Other</t>
  </si>
  <si>
    <t>TOTAL CONSTRUCTION-PERIOD SOURCES</t>
  </si>
  <si>
    <t>PERMANENT SOURCES</t>
  </si>
  <si>
    <t>TOTAL PERMANENT SOURCES</t>
  </si>
  <si>
    <t>4. PAB SIZING, FEASIBILITY, AND COMPLETENESS CHECKS</t>
  </si>
  <si>
    <t>Metric</t>
  </si>
  <si>
    <t>Amount / Result</t>
  </si>
  <si>
    <t>Notes</t>
  </si>
  <si>
    <t>Total Development Cost</t>
  </si>
  <si>
    <t>Must equal total project uses.</t>
  </si>
  <si>
    <t>Total Construction Sources</t>
  </si>
  <si>
    <t>Construction Sources Less Uses</t>
  </si>
  <si>
    <t>Should equal zero.</t>
  </si>
  <si>
    <t>Total Permanent Sources</t>
  </si>
  <si>
    <t>Permanent Sources Less Uses</t>
  </si>
  <si>
    <t>Requested PAB Amount</t>
  </si>
  <si>
    <t>Maximum amount expected outstanding.</t>
  </si>
  <si>
    <t>Requested PAB per Regulated Unit</t>
  </si>
  <si>
    <t>PAB efficiency metric.</t>
  </si>
  <si>
    <t>Applicant Preliminary Eligible-Basis Estimate</t>
  </si>
  <si>
    <t>Subject to bond counsel review.</t>
  </si>
  <si>
    <t>Expected Bonds Outstanding at Applicable Testing Date</t>
  </si>
  <si>
    <t>Applicant input; provide supporting calculation.</t>
  </si>
  <si>
    <t>Preliminary Bond-Financing Percentage</t>
  </si>
  <si>
    <t>Informational only; federal threshold confirmed by bond counsel.</t>
  </si>
  <si>
    <t>Stabilized NOI</t>
  </si>
  <si>
    <t>Annual Permanent Debt Service</t>
  </si>
  <si>
    <t>Preliminary DSCR</t>
  </si>
  <si>
    <t>Calculated for screening only; lender and investor standards control final underwriting.</t>
  </si>
  <si>
    <t>Evidence for Committed / Awarded Sources</t>
  </si>
  <si>
    <t>Written evidence is required for each source reported as Committed or Awarded.</t>
  </si>
  <si>
    <t>Current Lender / Investor Pro Forma Identified</t>
  </si>
  <si>
    <t>Submit the current pro forma covering at least 15 years, or the full available projection period if shorter.</t>
  </si>
  <si>
    <t>Provide a high-level development budget. Preliminary PAB-eligible amounts are Applicant estimates and may not exceed the related total cost.</t>
  </si>
  <si>
    <t>Use</t>
  </si>
  <si>
    <t>Total Cost</t>
  </si>
  <si>
    <t>Preliminary PAB-Eligible Amount</t>
  </si>
  <si>
    <t>% of Total Cost</t>
  </si>
  <si>
    <t>Cost per Unit</t>
  </si>
  <si>
    <t>Supporting Note</t>
  </si>
  <si>
    <t>ACQUISITION</t>
  </si>
  <si>
    <t>Land</t>
  </si>
  <si>
    <t>Existing Improvements</t>
  </si>
  <si>
    <t>Acquisition and Closing Costs</t>
  </si>
  <si>
    <t>CONSTRUCTION / REHABILITATION</t>
  </si>
  <si>
    <t>Off-Site Work</t>
  </si>
  <si>
    <t>On-Site Work</t>
  </si>
  <si>
    <t>Residential Construction or Rehabilitation</t>
  </si>
  <si>
    <t>Commercial / Community Facility Construction</t>
  </si>
  <si>
    <t>Parking</t>
  </si>
  <si>
    <t>Contractor General Requirements</t>
  </si>
  <si>
    <t>Contractor Overhead and Profit</t>
  </si>
  <si>
    <t>Construction Contingency</t>
  </si>
  <si>
    <t>SOFT COSTS</t>
  </si>
  <si>
    <t>Architecture and Engineering</t>
  </si>
  <si>
    <t>Environmental and Historic/Cultural Review</t>
  </si>
  <si>
    <t>Permits and Governmental Fees</t>
  </si>
  <si>
    <t>Insurance and Taxes</t>
  </si>
  <si>
    <t>Legal and Accounting</t>
  </si>
  <si>
    <t>Appraisal and Market Study</t>
  </si>
  <si>
    <t>Relocation</t>
  </si>
  <si>
    <t>Other Soft Costs</t>
  </si>
  <si>
    <t>FINANCING COSTS</t>
  </si>
  <si>
    <t>Bond Issuance Costs</t>
  </si>
  <si>
    <t>Construction Loan Interest and Fees</t>
  </si>
  <si>
    <t>Permanent Loan Fees</t>
  </si>
  <si>
    <t>Title, Escrow, and Recording</t>
  </si>
  <si>
    <t>Other Financing Costs</t>
  </si>
  <si>
    <t>OTHER PROJECT COSTS</t>
  </si>
  <si>
    <t>Developer Fee and Related-Party Compensation</t>
  </si>
  <si>
    <t>Operating and Replacement Reserves</t>
  </si>
  <si>
    <t>Rent-Up Reserve</t>
  </si>
  <si>
    <t>Other Project Costs</t>
  </si>
  <si>
    <t>TOTAL DEVELOPMENT COST</t>
  </si>
  <si>
    <t>PAB eligibility subject to bond counsel.</t>
  </si>
  <si>
    <t>COST COMPARISON METRICS</t>
  </si>
  <si>
    <t>Result</t>
  </si>
  <si>
    <t>Total Development Cost per Total Building GSF</t>
  </si>
  <si>
    <t>Total Building GSF includes structured parking and excludes surface parking.</t>
  </si>
  <si>
    <t>Total Development Cost per Building GSF Excluding Structured Parking</t>
  </si>
  <si>
    <t>Provides a housing-focused comparison excluding structured parking area.</t>
  </si>
  <si>
    <t>Residential Construction Cost per Residential GSF</t>
  </si>
  <si>
    <t>Uses the residential construction or rehabilitation line item.</t>
  </si>
  <si>
    <t>Commercial / Community Facility Cost per Applicable GSF</t>
  </si>
  <si>
    <t>Denominator includes Commercial and Community Service Facility GSF.</t>
  </si>
  <si>
    <t>Parking Cost per Structured Parking GSF</t>
  </si>
  <si>
    <t>Uses the parking line item and structured parking area.</t>
  </si>
  <si>
    <t>Parking Cost per Parking Space</t>
  </si>
  <si>
    <t>Uses the parking line item and total parking spaces.</t>
  </si>
  <si>
    <t>Check</t>
  </si>
  <si>
    <t>Eligible amount does not exceed total cost</t>
  </si>
  <si>
    <t>Applicant estimates only; line-item eligible amount may not exceed cost.</t>
  </si>
  <si>
    <t>Budget equals permanent sources</t>
  </si>
  <si>
    <t>Stabilized Operating Year Ending</t>
  </si>
  <si>
    <t>Item</t>
  </si>
  <si>
    <t>Annual Amount</t>
  </si>
  <si>
    <t>% of Effective Gross Income</t>
  </si>
  <si>
    <t>Per Unit</t>
  </si>
  <si>
    <t>Support / Source</t>
  </si>
  <si>
    <t>Notes / Description</t>
  </si>
  <si>
    <t>REVENUE</t>
  </si>
  <si>
    <t>Gross Residential Rent</t>
  </si>
  <si>
    <t>Commercial and Other Income</t>
  </si>
  <si>
    <t>Gross Potential Income</t>
  </si>
  <si>
    <t>Vacancy and Collection Loss (enter positive amount)</t>
  </si>
  <si>
    <t>Effective Gross Income</t>
  </si>
  <si>
    <t>OPERATING EXPENSES</t>
  </si>
  <si>
    <t>Real Estate Taxes / PILOT</t>
  </si>
  <si>
    <t>Property and Liability Insurance</t>
  </si>
  <si>
    <t>Owner-Paid Utilities</t>
  </si>
  <si>
    <t>Repairs and Maintenance</t>
  </si>
  <si>
    <t>Payroll / On-Site Staffing</t>
  </si>
  <si>
    <t>Property Management</t>
  </si>
  <si>
    <t>Security</t>
  </si>
  <si>
    <t>Ground Rent</t>
  </si>
  <si>
    <t>Asset Management</t>
  </si>
  <si>
    <t>Replacement Reserves</t>
  </si>
  <si>
    <t>City Administrative and Compliance Fees</t>
  </si>
  <si>
    <t>Other Required Program Expenses</t>
  </si>
  <si>
    <t>Other Operating Expense 1</t>
  </si>
  <si>
    <t>Other Operating Expense 2</t>
  </si>
  <si>
    <t>Other Operating Expense 3</t>
  </si>
  <si>
    <t>Other Operating Expense 4</t>
  </si>
  <si>
    <t>Other Operating Expense 5</t>
  </si>
  <si>
    <t>Total Operating Expenses</t>
  </si>
  <si>
    <t>Net Operating Income</t>
  </si>
  <si>
    <t>DEBT SERVICE AND FEASIBILITY</t>
  </si>
  <si>
    <t>Cash Flow After Debt Service</t>
  </si>
  <si>
    <t>COMPLETENESS AND FEASIBILITY CHECKS</t>
  </si>
  <si>
    <t>NOI calculation</t>
  </si>
  <si>
    <t>NOI should be positive.</t>
  </si>
  <si>
    <t>Debt-service coverage</t>
  </si>
  <si>
    <t>Lender standards control final underwriting.</t>
  </si>
  <si>
    <t>Current lender / investor pro forma file or reference</t>
  </si>
  <si>
    <t>Projection period (years)</t>
  </si>
  <si>
    <t>Enter the number of years included in the submitted pro forma. A period shorter than 15 years will be flagged for review.</t>
  </si>
  <si>
    <t>Construction Amount</t>
  </si>
  <si>
    <t>Permanent Amount</t>
  </si>
  <si>
    <t>Permanent Less Construction</t>
  </si>
  <si>
    <t>TOTAL SOURCES</t>
  </si>
  <si>
    <t>PAB Units</t>
  </si>
  <si>
    <r>
      <rPr>
        <b/>
        <i/>
        <sz val="9"/>
        <color rgb="FF666666"/>
        <rFont val="Arial"/>
        <family val="2"/>
      </rPr>
      <t xml:space="preserve">Complete </t>
    </r>
    <r>
      <rPr>
        <b/>
        <i/>
        <u/>
        <sz val="9"/>
        <color rgb="FF666666"/>
        <rFont val="Arial"/>
        <family val="2"/>
      </rPr>
      <t>yellow</t>
    </r>
    <r>
      <rPr>
        <b/>
        <i/>
        <sz val="9"/>
        <color rgb="FF666666"/>
        <rFont val="Arial"/>
        <family val="2"/>
      </rPr>
      <t xml:space="preserve"> input cells</t>
    </r>
    <r>
      <rPr>
        <i/>
        <sz val="9"/>
        <color rgb="FF666666"/>
        <rFont val="Arial"/>
      </rPr>
      <t>. All amounts and calculations are preliminary and subject to DHLM review, supporting documentation, City approvals, and confirmation by bond counsel.</t>
    </r>
  </si>
  <si>
    <t>AREA REPORTING — Use current architectural plans and a consistently applied methodology. Total Building GSF must equal Residential, Common Area, Commercial, Community Service Facility, and Structured Parking GSF. Report surface parking separately and exclude it from Total Building GSF. Explain material differences from the plans or another governmental financing application in Evidence / Notes.
STATUS DEFINITIONS:
- Committed: executed commitment or binding approval
- Awarded: formal award subject to customary closing conditions
- Applied: complete application submitted and pending; Preliminary: indicative proposal, term sheet, or active discussions
- Anticipated: planning assumption without written evidence.
Committed or Awarded sources must have written evidence subject to review by DHLM</t>
  </si>
  <si>
    <t>Provide stabilized annual operating assumptions and submit the current lender, investor, or tax-credit pro forma covering at least 15 years. Enter expense and vacancy amounts as positive values.</t>
  </si>
  <si>
    <r>
      <t xml:space="preserve">The submitted multiyear pro forma should identify projected revenue, vacancy, operating expenses, replacement reserves, net operating income, debt service, and debt-service coverage. This current Attachment C requests a standardized stabilized-year summary for comparison and </t>
    </r>
    <r>
      <rPr>
        <b/>
        <i/>
        <sz val="9"/>
        <rFont val="Arial"/>
        <family val="2"/>
      </rPr>
      <t>does not replace the supporting pro forma</t>
    </r>
    <r>
      <rPr>
        <i/>
        <sz val="9"/>
        <rFont val="Arial"/>
        <family val="2"/>
      </rPr>
      <t>. Report each operating expense separately using the standardized categories above. Use the five “Other Operating Expense” rows only for material expenses that do not reasonably fit an existing category, identify each expense in Notes / Description, and do not combine unrelated expenses. If additional lines are needed, attach a supplemental schedule using the same columns.</t>
    </r>
  </si>
  <si>
    <t>ATTACHMENT D - PROJECT RESOURCES AND FINANCING SUMMARY</t>
  </si>
  <si>
    <t>ATTACHMENT D - DEVELOPMENT BUDGET</t>
  </si>
  <si>
    <t>ATTACHMENT D - STABILIZED OPERATIONS SUMMARY</t>
  </si>
  <si>
    <t>ATTACHMENT D - SOURCES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</si>
</sst>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yy"/>
    <numFmt numFmtId="165" formatCode="\$#,##0;[Red]\(\$#,##0\);\-"/>
    <numFmt numFmtId="166" formatCode="0.0%;[Red]\(0.0%\);\-"/>
    <numFmt numFmtId="167" formatCode="0.00\x"/>
  </numFmts>
  <fonts count="15">
    <font>
      <sz val="11"/>
      <name val="Carlito"/>
    </font>
    <font>
      <b/>
      <sz val="16"/>
      <color rgb="FFFFFFFF"/>
      <name val="Arial"/>
    </font>
    <font>
      <i/>
      <sz val="9"/>
      <color rgb="FF666666"/>
      <name val="Arial"/>
    </font>
    <font>
      <b/>
      <sz val="10"/>
      <color rgb="FFFFFFFF"/>
      <name val="Arial"/>
    </font>
    <font>
      <b/>
      <sz val="9"/>
      <name val="Arial"/>
    </font>
    <font>
      <sz val="9"/>
      <color rgb="FF0000FF"/>
      <name val="Arial"/>
    </font>
    <font>
      <sz val="9"/>
      <color rgb="FF000000"/>
      <name val="Arial"/>
    </font>
    <font>
      <i/>
      <sz val="9"/>
      <name val="Arial"/>
    </font>
    <font>
      <sz val="9"/>
      <color rgb="FF008000"/>
      <name val="Arial"/>
    </font>
    <font>
      <sz val="8"/>
      <color rgb="FF666666"/>
      <name val="Arial"/>
    </font>
    <font>
      <b/>
      <i/>
      <sz val="9"/>
      <color rgb="FF666666"/>
      <name val="Arial"/>
      <family val="2"/>
    </font>
    <font>
      <i/>
      <sz val="9"/>
      <color rgb="FF666666"/>
      <name val="Arial"/>
      <family val="2"/>
    </font>
    <font>
      <b/>
      <i/>
      <u/>
      <sz val="9"/>
      <color rgb="FF666666"/>
      <name val="Arial"/>
      <family val="2"/>
    </font>
    <font>
      <i/>
      <sz val="9"/>
      <name val="Arial"/>
      <family val="2"/>
    </font>
    <font>
      <b/>
      <i/>
      <sz val="9"/>
      <name val="Arial"/>
      <family val="2"/>
    </font>
  </fonts>
  <fills count="7">
    <fill>
      <patternFill patternType="none"/>
    </fill>
    <fill>
      <patternFill patternType="gray125"/>
    </fill>
    <fill>
      <patternFill patternType="solid">
        <fgColor rgb="FF1F4D78"/>
      </patternFill>
    </fill>
    <fill>
      <patternFill patternType="solid">
        <fgColor rgb="FFF2F4F7"/>
      </patternFill>
    </fill>
    <fill>
      <patternFill patternType="solid">
        <fgColor rgb="FFFFF2CC"/>
      </patternFill>
    </fill>
    <fill>
      <patternFill patternType="solid">
        <fgColor rgb="FFE8EEF5"/>
      </patternFill>
    </fill>
    <fill>
      <patternFill patternType="solid">
        <fgColor rgb="FFFCE4D6"/>
      </patternFill>
    </fill>
  </fills>
  <borders count="13">
    <border>
      <left/>
      <right/>
      <top/>
      <bottom/>
      <diagonal/>
    </border>
    <border>
      <left style="thin">
        <color rgb="FFB7C3D0"/>
      </left>
      <right style="thin">
        <color rgb="FFB7C3D0"/>
      </right>
      <top style="thin">
        <color rgb="FFB7C3D0"/>
      </top>
      <bottom style="thin">
        <color rgb="FFB7C3D0"/>
      </bottom>
      <diagonal/>
    </border>
    <border>
      <left style="thin">
        <color rgb="FFB7C3D0"/>
      </left>
      <right/>
      <top style="thin">
        <color rgb="FFB7C3D0"/>
      </top>
      <bottom style="thin">
        <color rgb="FFB7C3D0"/>
      </bottom>
      <diagonal/>
    </border>
    <border>
      <left/>
      <right/>
      <top style="thin">
        <color rgb="FFB7C3D0"/>
      </top>
      <bottom style="thin">
        <color rgb="FFB7C3D0"/>
      </bottom>
      <diagonal/>
    </border>
    <border>
      <left/>
      <right style="thin">
        <color rgb="FFB7C3D0"/>
      </right>
      <top style="thin">
        <color rgb="FFB7C3D0"/>
      </top>
      <bottom style="thin">
        <color rgb="FFB7C3D0"/>
      </bottom>
      <diagonal/>
    </border>
    <border>
      <left style="thin">
        <color rgb="FFB7C3D0"/>
      </left>
      <right/>
      <top style="thin">
        <color rgb="FFB7C3D0"/>
      </top>
      <bottom/>
      <diagonal/>
    </border>
    <border>
      <left/>
      <right/>
      <top style="thin">
        <color rgb="FFB7C3D0"/>
      </top>
      <bottom/>
      <diagonal/>
    </border>
    <border>
      <left/>
      <right style="thin">
        <color rgb="FFB7C3D0"/>
      </right>
      <top style="thin">
        <color rgb="FFB7C3D0"/>
      </top>
      <bottom/>
      <diagonal/>
    </border>
    <border>
      <left style="thin">
        <color rgb="FFB7C3D0"/>
      </left>
      <right/>
      <top/>
      <bottom/>
      <diagonal/>
    </border>
    <border>
      <left/>
      <right style="thin">
        <color rgb="FFB7C3D0"/>
      </right>
      <top/>
      <bottom/>
      <diagonal/>
    </border>
    <border>
      <left style="thin">
        <color rgb="FFB7C3D0"/>
      </left>
      <right/>
      <top/>
      <bottom style="thin">
        <color rgb="FFB7C3D0"/>
      </bottom>
      <diagonal/>
    </border>
    <border>
      <left/>
      <right/>
      <top/>
      <bottom style="thin">
        <color rgb="FFB7C3D0"/>
      </bottom>
      <diagonal/>
    </border>
    <border>
      <left/>
      <right style="thin">
        <color rgb="FFB7C3D0"/>
      </right>
      <top/>
      <bottom style="thin">
        <color rgb="FFB7C3D0"/>
      </bottom>
      <diagonal/>
    </border>
  </borders>
  <cellStyleXfs count="1">
    <xf numFmtId="0" fontId="0" fillId="0" borderId="0"/>
  </cellStyleXfs>
  <cellXfs count="58">
    <xf numFmtId="0" fontId="0" fillId="0" borderId="0" xfId="0"/>
    <xf numFmtId="0" fontId="4" fillId="3" borderId="1" xfId="0" applyFont="1" applyFill="1" applyBorder="1"/>
    <xf numFmtId="0" fontId="4" fillId="3" borderId="1" xfId="0" applyFont="1" applyFill="1" applyBorder="1" applyAlignment="1">
      <alignment vertical="center" wrapText="1"/>
    </xf>
    <xf numFmtId="0" fontId="4" fillId="5" borderId="1" xfId="0" applyFont="1" applyFill="1" applyBorder="1" applyAlignment="1">
      <alignment horizontal="center" vertical="center" wrapText="1"/>
    </xf>
    <xf numFmtId="165" fontId="4" fillId="3" borderId="1" xfId="0" applyNumberFormat="1" applyFont="1" applyFill="1" applyBorder="1"/>
    <xf numFmtId="0" fontId="8" fillId="0" borderId="1" xfId="0" applyFont="1" applyBorder="1" applyAlignment="1">
      <alignment vertical="center" wrapText="1"/>
    </xf>
    <xf numFmtId="165" fontId="8" fillId="0" borderId="1" xfId="0" applyNumberFormat="1" applyFont="1" applyBorder="1" applyAlignment="1">
      <alignment vertical="center" wrapText="1"/>
    </xf>
    <xf numFmtId="0" fontId="1" fillId="2" borderId="0" xfId="0" applyFont="1" applyFill="1" applyAlignment="1">
      <alignment vertical="center"/>
    </xf>
    <xf numFmtId="0" fontId="8" fillId="0" borderId="1" xfId="0" applyFont="1" applyBorder="1" applyAlignment="1">
      <alignment vertical="center" wrapText="1"/>
    </xf>
    <xf numFmtId="0" fontId="0" fillId="0" borderId="0" xfId="0" applyProtection="1">
      <protection locked="0"/>
    </xf>
    <xf numFmtId="0" fontId="5" fillId="4" borderId="1" xfId="0" applyFont="1" applyFill="1" applyBorder="1" applyAlignment="1" applyProtection="1">
      <alignment vertical="center" wrapText="1"/>
      <protection locked="0"/>
    </xf>
    <xf numFmtId="3" fontId="5" fillId="4" borderId="1" xfId="0" applyNumberFormat="1" applyFont="1" applyFill="1" applyBorder="1" applyAlignment="1" applyProtection="1">
      <alignment vertical="center" wrapText="1"/>
      <protection locked="0"/>
    </xf>
    <xf numFmtId="3" fontId="0" fillId="0" borderId="0" xfId="0" applyNumberFormat="1" applyProtection="1">
      <protection locked="0"/>
    </xf>
    <xf numFmtId="3" fontId="5" fillId="4" borderId="1" xfId="0" applyNumberFormat="1" applyFont="1" applyFill="1" applyBorder="1" applyAlignment="1" applyProtection="1">
      <alignment vertical="center" wrapText="1"/>
      <protection locked="0"/>
    </xf>
    <xf numFmtId="164" fontId="5" fillId="4" borderId="1" xfId="0" applyNumberFormat="1" applyFont="1" applyFill="1" applyBorder="1" applyAlignment="1" applyProtection="1">
      <alignment vertical="center" wrapText="1"/>
      <protection locked="0"/>
    </xf>
    <xf numFmtId="0" fontId="5" fillId="4" borderId="1" xfId="0" applyFont="1" applyFill="1" applyBorder="1" applyAlignment="1" applyProtection="1">
      <alignment vertical="center" wrapText="1"/>
      <protection locked="0"/>
    </xf>
    <xf numFmtId="165" fontId="5" fillId="4" borderId="1" xfId="0" applyNumberFormat="1" applyFont="1" applyFill="1" applyBorder="1" applyAlignment="1" applyProtection="1">
      <alignment vertical="center" wrapText="1"/>
      <protection locked="0"/>
    </xf>
    <xf numFmtId="166" fontId="5" fillId="4" borderId="1" xfId="0" applyNumberFormat="1" applyFont="1" applyFill="1" applyBorder="1" applyAlignment="1" applyProtection="1">
      <alignment vertical="center" wrapText="1"/>
      <protection locked="0"/>
    </xf>
    <xf numFmtId="164" fontId="5" fillId="4" borderId="1" xfId="0" applyNumberFormat="1" applyFont="1" applyFill="1" applyBorder="1" applyAlignment="1" applyProtection="1">
      <alignment vertical="center" wrapText="1"/>
      <protection locked="0"/>
    </xf>
    <xf numFmtId="0" fontId="1" fillId="2" borderId="0" xfId="0" applyFont="1" applyFill="1" applyAlignment="1" applyProtection="1">
      <alignment vertical="center"/>
    </xf>
    <xf numFmtId="0" fontId="11" fillId="0" borderId="0" xfId="0" applyFont="1" applyAlignment="1" applyProtection="1">
      <alignment vertical="center" wrapText="1"/>
    </xf>
    <xf numFmtId="0" fontId="2" fillId="0" borderId="0" xfId="0" applyFont="1" applyAlignment="1" applyProtection="1">
      <alignment vertical="center" wrapText="1"/>
    </xf>
    <xf numFmtId="0" fontId="0" fillId="0" borderId="0" xfId="0" applyProtection="1"/>
    <xf numFmtId="0" fontId="3" fillId="2" borderId="0" xfId="0" applyFont="1" applyFill="1" applyAlignment="1" applyProtection="1">
      <alignment vertical="center"/>
    </xf>
    <xf numFmtId="0" fontId="4" fillId="3" borderId="1" xfId="0" applyFont="1" applyFill="1" applyBorder="1" applyAlignment="1" applyProtection="1">
      <alignment vertical="center" wrapText="1"/>
    </xf>
    <xf numFmtId="0" fontId="4" fillId="5" borderId="1" xfId="0" applyFont="1" applyFill="1" applyBorder="1" applyAlignment="1" applyProtection="1">
      <alignment horizontal="center" vertical="center" wrapText="1"/>
    </xf>
    <xf numFmtId="3" fontId="4" fillId="3" borderId="1" xfId="0" applyNumberFormat="1" applyFont="1" applyFill="1" applyBorder="1" applyAlignment="1" applyProtection="1">
      <alignment vertical="center" wrapText="1"/>
    </xf>
    <xf numFmtId="3" fontId="6" fillId="0" borderId="1" xfId="0" applyNumberFormat="1" applyFont="1" applyBorder="1" applyAlignment="1" applyProtection="1">
      <alignment vertical="center" wrapText="1"/>
    </xf>
    <xf numFmtId="3" fontId="0" fillId="0" borderId="0" xfId="0" applyNumberFormat="1" applyProtection="1"/>
    <xf numFmtId="0" fontId="4" fillId="3" borderId="1" xfId="0" applyFont="1" applyFill="1" applyBorder="1" applyProtection="1"/>
    <xf numFmtId="165" fontId="4" fillId="3" borderId="1" xfId="0" applyNumberFormat="1" applyFont="1" applyFill="1" applyBorder="1" applyProtection="1"/>
    <xf numFmtId="0" fontId="4" fillId="3" borderId="1" xfId="0" applyFont="1" applyFill="1" applyBorder="1" applyProtection="1"/>
    <xf numFmtId="0" fontId="13" fillId="6" borderId="2" xfId="0" applyFont="1" applyFill="1" applyBorder="1" applyAlignment="1" applyProtection="1">
      <alignment vertical="center" wrapText="1"/>
    </xf>
    <xf numFmtId="0" fontId="7" fillId="6" borderId="3" xfId="0" applyFont="1" applyFill="1" applyBorder="1" applyAlignment="1" applyProtection="1">
      <alignment vertical="center" wrapText="1"/>
    </xf>
    <xf numFmtId="0" fontId="7" fillId="6" borderId="4" xfId="0" applyFont="1" applyFill="1" applyBorder="1" applyAlignment="1" applyProtection="1">
      <alignment vertical="center" wrapText="1"/>
    </xf>
    <xf numFmtId="0" fontId="4" fillId="5" borderId="1" xfId="0" applyFont="1" applyFill="1" applyBorder="1" applyAlignment="1" applyProtection="1">
      <alignment horizontal="center" vertical="center" wrapText="1"/>
    </xf>
    <xf numFmtId="165" fontId="8" fillId="0" borderId="1" xfId="0" applyNumberFormat="1" applyFont="1" applyBorder="1" applyAlignment="1" applyProtection="1">
      <alignment vertical="center" wrapText="1"/>
    </xf>
    <xf numFmtId="0" fontId="6" fillId="0" borderId="1" xfId="0" applyFont="1" applyBorder="1" applyAlignment="1" applyProtection="1">
      <alignment vertical="center" wrapText="1"/>
    </xf>
    <xf numFmtId="0" fontId="9" fillId="0" borderId="1" xfId="0" applyFont="1" applyBorder="1" applyAlignment="1" applyProtection="1">
      <alignment wrapText="1"/>
    </xf>
    <xf numFmtId="165" fontId="6" fillId="0" borderId="1" xfId="0" applyNumberFormat="1" applyFont="1" applyBorder="1" applyAlignment="1" applyProtection="1">
      <alignment vertical="center" wrapText="1"/>
    </xf>
    <xf numFmtId="3" fontId="6" fillId="0" borderId="1" xfId="0" applyNumberFormat="1" applyFont="1" applyBorder="1" applyAlignment="1" applyProtection="1">
      <alignment vertical="center" wrapText="1"/>
    </xf>
    <xf numFmtId="166" fontId="6" fillId="0" borderId="1" xfId="0" applyNumberFormat="1" applyFont="1" applyBorder="1" applyAlignment="1" applyProtection="1">
      <alignment vertical="center" wrapText="1"/>
    </xf>
    <xf numFmtId="167" fontId="6" fillId="0" borderId="1" xfId="0" applyNumberFormat="1" applyFont="1" applyBorder="1" applyAlignment="1" applyProtection="1">
      <alignment vertical="center" wrapText="1"/>
    </xf>
    <xf numFmtId="0" fontId="8" fillId="0" borderId="1" xfId="0" applyFont="1" applyBorder="1" applyAlignment="1" applyProtection="1">
      <alignment vertical="center" wrapText="1"/>
    </xf>
    <xf numFmtId="0" fontId="8" fillId="0" borderId="1" xfId="0" applyFont="1" applyBorder="1" applyAlignment="1" applyProtection="1">
      <alignment vertical="center" wrapText="1"/>
    </xf>
    <xf numFmtId="0" fontId="4" fillId="5" borderId="2" xfId="0" applyFont="1" applyFill="1" applyBorder="1" applyProtection="1"/>
    <xf numFmtId="0" fontId="4" fillId="5" borderId="3" xfId="0" applyFont="1" applyFill="1" applyBorder="1" applyProtection="1"/>
    <xf numFmtId="0" fontId="4" fillId="5" borderId="4" xfId="0" applyFont="1" applyFill="1" applyBorder="1" applyProtection="1"/>
    <xf numFmtId="166" fontId="4" fillId="3" borderId="1" xfId="0" applyNumberFormat="1" applyFont="1" applyFill="1" applyBorder="1" applyProtection="1"/>
    <xf numFmtId="0" fontId="13" fillId="4" borderId="5" xfId="0" applyFont="1" applyFill="1" applyBorder="1" applyAlignment="1" applyProtection="1">
      <alignment vertical="center" wrapText="1"/>
    </xf>
    <xf numFmtId="0" fontId="7" fillId="4" borderId="6" xfId="0" applyFont="1" applyFill="1" applyBorder="1" applyAlignment="1" applyProtection="1">
      <alignment vertical="center" wrapText="1"/>
    </xf>
    <xf numFmtId="0" fontId="7" fillId="4" borderId="7" xfId="0" applyFont="1" applyFill="1" applyBorder="1" applyAlignment="1" applyProtection="1">
      <alignment vertical="center" wrapText="1"/>
    </xf>
    <xf numFmtId="0" fontId="7" fillId="4" borderId="8" xfId="0" applyFont="1" applyFill="1" applyBorder="1" applyAlignment="1" applyProtection="1">
      <alignment vertical="center" wrapText="1"/>
    </xf>
    <xf numFmtId="0" fontId="7" fillId="4" borderId="0" xfId="0" applyFont="1" applyFill="1" applyAlignment="1" applyProtection="1">
      <alignment vertical="center" wrapText="1"/>
    </xf>
    <xf numFmtId="0" fontId="7" fillId="4" borderId="9" xfId="0" applyFont="1" applyFill="1" applyBorder="1" applyAlignment="1" applyProtection="1">
      <alignment vertical="center" wrapText="1"/>
    </xf>
    <xf numFmtId="0" fontId="7" fillId="4" borderId="10" xfId="0" applyFont="1" applyFill="1" applyBorder="1" applyAlignment="1" applyProtection="1">
      <alignment vertical="center" wrapText="1"/>
    </xf>
    <xf numFmtId="0" fontId="7" fillId="4" borderId="11" xfId="0" applyFont="1" applyFill="1" applyBorder="1" applyAlignment="1" applyProtection="1">
      <alignment vertical="center" wrapText="1"/>
    </xf>
    <xf numFmtId="0" fontId="7" fillId="4" borderId="12" xfId="0" applyFont="1" applyFill="1" applyBorder="1" applyAlignment="1" applyProtection="1">
      <alignment vertical="center" wrapText="1"/>
    </xf>
  </cellXfs>
  <cellStyles count="1">
    <cellStyle name="Normal" xfId="0" builtinId="0"/>
  </cellStyles>
  <dxfs count="9">
    <dxf>
      <font>
        <b/>
        <color rgb="FF9C0006"/>
      </font>
      <fill>
        <patternFill patternType="solid">
          <bgColor rgb="FFFCE4D6"/>
        </patternFill>
      </fill>
    </dxf>
    <dxf>
      <font>
        <b/>
        <color rgb="FF006100"/>
      </font>
      <fill>
        <patternFill patternType="solid">
          <bgColor rgb="FFE2F0D9"/>
        </patternFill>
      </fill>
    </dxf>
    <dxf>
      <font>
        <b/>
        <color rgb="FF9C0006"/>
      </font>
      <fill>
        <patternFill patternType="solid">
          <bgColor rgb="FFFCE4D6"/>
        </patternFill>
      </fill>
    </dxf>
    <dxf>
      <font>
        <b/>
        <color rgb="FF9C0006"/>
      </font>
      <fill>
        <patternFill patternType="solid">
          <bgColor rgb="FFFCE4D6"/>
        </patternFill>
      </fill>
    </dxf>
    <dxf>
      <font>
        <b/>
        <color rgb="FF9C0006"/>
      </font>
      <fill>
        <patternFill patternType="solid">
          <bgColor rgb="FFFCE4D6"/>
        </patternFill>
      </fill>
    </dxf>
    <dxf>
      <font>
        <b/>
        <color rgb="FF9C0006"/>
      </font>
      <fill>
        <patternFill patternType="solid">
          <bgColor rgb="FFFCE4D6"/>
        </patternFill>
      </fill>
    </dxf>
    <dxf>
      <font>
        <b/>
        <color rgb="FF9C0006"/>
      </font>
      <fill>
        <patternFill patternType="solid">
          <bgColor rgb="FFFCE4D6"/>
        </patternFill>
      </fill>
    </dxf>
    <dxf>
      <font>
        <b/>
        <color rgb="FF9C0006"/>
      </font>
      <fill>
        <patternFill patternType="solid">
          <bgColor rgb="FFFCE4D6"/>
        </patternFill>
      </fill>
    </dxf>
    <dxf>
      <font>
        <b/>
        <color rgb="FF006100"/>
      </font>
      <fill>
        <patternFill patternType="solid">
          <bgColor rgb="FFE2F0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6"/>
  <sheetViews>
    <sheetView showGridLines="0" tabSelected="1" workbookViewId="0">
      <pane ySplit="3" topLeftCell="A4" activePane="bottomLeft" state="frozen"/>
      <selection pane="bottomLeft" activeCell="B5" sqref="B5:D5"/>
    </sheetView>
  </sheetViews>
  <sheetFormatPr defaultRowHeight="14.25"/>
  <cols>
    <col min="1" max="1" width="28" style="9" customWidth="1"/>
    <col min="2" max="2" width="22" style="9" customWidth="1"/>
    <col min="3" max="4" width="15" style="9" customWidth="1"/>
    <col min="5" max="5" width="18" style="9" customWidth="1"/>
    <col min="6" max="6" width="13" style="9" customWidth="1"/>
    <col min="7" max="10" width="18" style="9" customWidth="1"/>
    <col min="11" max="11" width="34" style="9" customWidth="1"/>
    <col min="12" max="16384" width="9" style="9"/>
  </cols>
  <sheetData>
    <row r="1" spans="1:11" ht="27.95" customHeight="1">
      <c r="A1" s="19" t="s">
        <v>194</v>
      </c>
      <c r="B1" s="19"/>
      <c r="C1" s="19"/>
      <c r="D1" s="19"/>
      <c r="E1" s="19"/>
      <c r="F1" s="19"/>
      <c r="G1" s="19"/>
      <c r="H1" s="19"/>
      <c r="I1" s="19"/>
      <c r="J1" s="19"/>
      <c r="K1" s="19"/>
    </row>
    <row r="2" spans="1:11" ht="33.950000000000003" customHeight="1">
      <c r="A2" s="20" t="s">
        <v>190</v>
      </c>
      <c r="B2" s="21"/>
      <c r="C2" s="21"/>
      <c r="D2" s="21"/>
      <c r="E2" s="21"/>
      <c r="F2" s="21"/>
      <c r="G2" s="21"/>
      <c r="H2" s="21"/>
      <c r="I2" s="21"/>
      <c r="J2" s="21"/>
      <c r="K2" s="21"/>
    </row>
    <row r="3" spans="1:11">
      <c r="A3" s="22"/>
      <c r="B3" s="22"/>
      <c r="C3" s="22"/>
      <c r="D3" s="22"/>
      <c r="E3" s="22"/>
      <c r="F3" s="22"/>
      <c r="G3" s="22"/>
      <c r="H3" s="22"/>
      <c r="I3" s="22"/>
      <c r="J3" s="22"/>
      <c r="K3" s="22"/>
    </row>
    <row r="4" spans="1:11">
      <c r="A4" s="23" t="s">
        <v>0</v>
      </c>
      <c r="B4" s="23"/>
      <c r="C4" s="23"/>
      <c r="D4" s="23"/>
      <c r="E4" s="23"/>
      <c r="F4" s="23"/>
      <c r="G4" s="23"/>
      <c r="H4" s="23"/>
      <c r="I4" s="23"/>
      <c r="J4" s="23"/>
      <c r="K4" s="23"/>
    </row>
    <row r="5" spans="1:11">
      <c r="A5" s="24" t="s">
        <v>1</v>
      </c>
      <c r="B5" s="10"/>
      <c r="C5" s="10"/>
      <c r="D5" s="10"/>
      <c r="E5" s="24" t="s">
        <v>2</v>
      </c>
      <c r="F5" s="10"/>
      <c r="G5" s="10"/>
      <c r="H5" s="10"/>
      <c r="I5" s="10"/>
      <c r="J5" s="10"/>
      <c r="K5" s="10"/>
    </row>
    <row r="6" spans="1:11" ht="24">
      <c r="A6" s="24" t="s">
        <v>3</v>
      </c>
      <c r="B6" s="10"/>
      <c r="C6" s="10"/>
      <c r="D6" s="10"/>
      <c r="E6" s="24" t="s">
        <v>4</v>
      </c>
      <c r="F6" s="10"/>
      <c r="G6" s="10"/>
      <c r="H6" s="10"/>
      <c r="I6" s="10"/>
      <c r="J6" s="10"/>
      <c r="K6" s="10"/>
    </row>
    <row r="7" spans="1:11">
      <c r="A7" s="24" t="s">
        <v>5</v>
      </c>
      <c r="B7" s="10"/>
      <c r="C7" s="10"/>
      <c r="D7" s="10"/>
      <c r="E7" s="24" t="s">
        <v>6</v>
      </c>
      <c r="F7" s="10"/>
      <c r="G7" s="10"/>
      <c r="H7" s="10"/>
      <c r="I7" s="10"/>
      <c r="J7" s="10"/>
      <c r="K7" s="10"/>
    </row>
    <row r="8" spans="1:11">
      <c r="A8" s="24" t="s">
        <v>7</v>
      </c>
      <c r="B8" s="11"/>
      <c r="C8" s="26" t="s">
        <v>189</v>
      </c>
      <c r="D8" s="11"/>
      <c r="E8" s="26" t="s">
        <v>9</v>
      </c>
      <c r="F8" s="11"/>
      <c r="G8" s="26" t="s">
        <v>10</v>
      </c>
      <c r="H8" s="11"/>
      <c r="I8" s="28"/>
      <c r="J8" s="12"/>
      <c r="K8" s="12"/>
    </row>
    <row r="9" spans="1:11" ht="30" customHeight="1">
      <c r="A9" s="24" t="s">
        <v>11</v>
      </c>
      <c r="B9" s="11"/>
      <c r="C9" s="26" t="s">
        <v>12</v>
      </c>
      <c r="D9" s="11"/>
      <c r="E9" s="26" t="s">
        <v>13</v>
      </c>
      <c r="F9" s="11"/>
      <c r="G9" s="26" t="s">
        <v>14</v>
      </c>
      <c r="H9" s="11"/>
      <c r="I9" s="26" t="s">
        <v>15</v>
      </c>
      <c r="J9" s="13"/>
      <c r="K9" s="13"/>
    </row>
    <row r="10" spans="1:11" ht="30" customHeight="1">
      <c r="A10" s="24" t="s">
        <v>16</v>
      </c>
      <c r="B10" s="27">
        <f>SUM(B9,D9,F9,H9,J9)</f>
        <v>0</v>
      </c>
      <c r="C10" s="27"/>
      <c r="D10" s="27"/>
      <c r="E10" s="24" t="s">
        <v>17</v>
      </c>
      <c r="F10" s="27">
        <f>SUM(B9,D9,F9,H9)</f>
        <v>0</v>
      </c>
      <c r="G10" s="27"/>
      <c r="H10" s="27"/>
      <c r="I10" s="24" t="s">
        <v>18</v>
      </c>
      <c r="J10" s="10"/>
      <c r="K10" s="10"/>
    </row>
    <row r="11" spans="1:11" ht="24">
      <c r="A11" s="24" t="s">
        <v>19</v>
      </c>
      <c r="B11" s="14"/>
      <c r="C11" s="14"/>
      <c r="D11" s="24" t="s">
        <v>20</v>
      </c>
      <c r="E11" s="10"/>
      <c r="F11" s="10"/>
      <c r="G11" s="24" t="s">
        <v>21</v>
      </c>
      <c r="H11" s="10"/>
      <c r="I11" s="10"/>
      <c r="J11" s="10"/>
      <c r="K11" s="10"/>
    </row>
    <row r="12" spans="1:11">
      <c r="A12" s="24" t="s">
        <v>22</v>
      </c>
      <c r="B12" s="10"/>
      <c r="C12" s="10"/>
      <c r="D12" s="10"/>
      <c r="E12" s="24" t="s">
        <v>23</v>
      </c>
      <c r="F12" s="10"/>
      <c r="G12" s="10"/>
      <c r="H12" s="10"/>
      <c r="I12" s="10"/>
      <c r="J12" s="10"/>
      <c r="K12" s="10"/>
    </row>
    <row r="13" spans="1:11" ht="30" customHeight="1">
      <c r="A13" s="24" t="s">
        <v>24</v>
      </c>
      <c r="B13" s="10"/>
      <c r="C13" s="10"/>
      <c r="D13" s="10"/>
      <c r="E13" s="10"/>
      <c r="F13" s="10"/>
      <c r="G13" s="24" t="s">
        <v>25</v>
      </c>
      <c r="H13" s="10"/>
      <c r="I13" s="10"/>
      <c r="J13" s="10"/>
      <c r="K13" s="10"/>
    </row>
    <row r="14" spans="1:11">
      <c r="A14" s="22"/>
      <c r="B14" s="22"/>
      <c r="C14" s="22"/>
      <c r="D14" s="22"/>
      <c r="E14" s="22"/>
      <c r="F14" s="22"/>
      <c r="G14" s="22"/>
      <c r="H14" s="22"/>
      <c r="I14" s="22"/>
      <c r="J14" s="22"/>
      <c r="K14" s="22"/>
    </row>
    <row r="15" spans="1:11">
      <c r="A15" s="23" t="s">
        <v>26</v>
      </c>
      <c r="B15" s="23"/>
      <c r="C15" s="23"/>
      <c r="D15" s="23"/>
      <c r="E15" s="23"/>
      <c r="F15" s="23"/>
      <c r="G15" s="23"/>
      <c r="H15" s="23"/>
      <c r="I15" s="23"/>
      <c r="J15" s="23"/>
      <c r="K15" s="23"/>
    </row>
    <row r="16" spans="1:11" ht="42" customHeight="1">
      <c r="A16" s="25" t="s">
        <v>27</v>
      </c>
      <c r="B16" s="25" t="s">
        <v>28</v>
      </c>
      <c r="C16" s="25" t="s">
        <v>29</v>
      </c>
      <c r="D16" s="25" t="s">
        <v>30</v>
      </c>
      <c r="E16" s="25" t="s">
        <v>31</v>
      </c>
      <c r="F16" s="25" t="s">
        <v>32</v>
      </c>
      <c r="G16" s="25" t="s">
        <v>33</v>
      </c>
      <c r="H16" s="25" t="s">
        <v>34</v>
      </c>
      <c r="I16" s="25" t="s">
        <v>35</v>
      </c>
      <c r="J16" s="25" t="s">
        <v>36</v>
      </c>
      <c r="K16" s="25" t="s">
        <v>37</v>
      </c>
    </row>
    <row r="17" spans="1:11">
      <c r="A17" s="24" t="s">
        <v>38</v>
      </c>
      <c r="B17" s="15"/>
      <c r="C17" s="15"/>
      <c r="D17" s="15"/>
      <c r="E17" s="16"/>
      <c r="F17" s="17"/>
      <c r="G17" s="15"/>
      <c r="H17" s="16"/>
      <c r="I17" s="18"/>
      <c r="J17" s="18"/>
      <c r="K17" s="15"/>
    </row>
    <row r="18" spans="1:11">
      <c r="A18" s="24" t="s">
        <v>39</v>
      </c>
      <c r="B18" s="15"/>
      <c r="C18" s="15"/>
      <c r="D18" s="15"/>
      <c r="E18" s="16"/>
      <c r="F18" s="17"/>
      <c r="G18" s="15"/>
      <c r="H18" s="16"/>
      <c r="I18" s="18"/>
      <c r="J18" s="18"/>
      <c r="K18" s="15"/>
    </row>
    <row r="19" spans="1:11">
      <c r="A19" s="24" t="s">
        <v>40</v>
      </c>
      <c r="B19" s="15"/>
      <c r="C19" s="15"/>
      <c r="D19" s="15"/>
      <c r="E19" s="16"/>
      <c r="F19" s="17"/>
      <c r="G19" s="15"/>
      <c r="H19" s="16"/>
      <c r="I19" s="18"/>
      <c r="J19" s="18"/>
      <c r="K19" s="15"/>
    </row>
    <row r="20" spans="1:11">
      <c r="A20" s="24" t="s">
        <v>41</v>
      </c>
      <c r="B20" s="15"/>
      <c r="C20" s="15"/>
      <c r="D20" s="15"/>
      <c r="E20" s="16"/>
      <c r="F20" s="17"/>
      <c r="G20" s="15"/>
      <c r="H20" s="16"/>
      <c r="I20" s="18"/>
      <c r="J20" s="18"/>
      <c r="K20" s="15"/>
    </row>
    <row r="21" spans="1:11">
      <c r="A21" s="24" t="s">
        <v>42</v>
      </c>
      <c r="B21" s="15"/>
      <c r="C21" s="15"/>
      <c r="D21" s="15"/>
      <c r="E21" s="16"/>
      <c r="F21" s="17"/>
      <c r="G21" s="15"/>
      <c r="H21" s="16"/>
      <c r="I21" s="18"/>
      <c r="J21" s="18"/>
      <c r="K21" s="15"/>
    </row>
    <row r="22" spans="1:11">
      <c r="A22" s="24" t="s">
        <v>43</v>
      </c>
      <c r="B22" s="15"/>
      <c r="C22" s="15"/>
      <c r="D22" s="15"/>
      <c r="E22" s="16"/>
      <c r="F22" s="17"/>
      <c r="G22" s="15"/>
      <c r="H22" s="16"/>
      <c r="I22" s="18"/>
      <c r="J22" s="18"/>
      <c r="K22" s="15"/>
    </row>
    <row r="23" spans="1:11">
      <c r="A23" s="24" t="s">
        <v>44</v>
      </c>
      <c r="B23" s="15"/>
      <c r="C23" s="15"/>
      <c r="D23" s="15"/>
      <c r="E23" s="16"/>
      <c r="F23" s="17"/>
      <c r="G23" s="15"/>
      <c r="H23" s="16"/>
      <c r="I23" s="18"/>
      <c r="J23" s="18"/>
      <c r="K23" s="15"/>
    </row>
    <row r="24" spans="1:11">
      <c r="A24" s="24" t="s">
        <v>45</v>
      </c>
      <c r="B24" s="15"/>
      <c r="C24" s="15"/>
      <c r="D24" s="15"/>
      <c r="E24" s="16"/>
      <c r="F24" s="17"/>
      <c r="G24" s="15"/>
      <c r="H24" s="16"/>
      <c r="I24" s="18"/>
      <c r="J24" s="18"/>
      <c r="K24" s="15"/>
    </row>
    <row r="25" spans="1:11">
      <c r="A25" s="24" t="s">
        <v>46</v>
      </c>
      <c r="B25" s="15"/>
      <c r="C25" s="15"/>
      <c r="D25" s="15"/>
      <c r="E25" s="16"/>
      <c r="F25" s="17"/>
      <c r="G25" s="15"/>
      <c r="H25" s="16"/>
      <c r="I25" s="18"/>
      <c r="J25" s="18"/>
      <c r="K25" s="15"/>
    </row>
    <row r="26" spans="1:11">
      <c r="A26" s="24" t="s">
        <v>47</v>
      </c>
      <c r="B26" s="15"/>
      <c r="C26" s="15"/>
      <c r="D26" s="15"/>
      <c r="E26" s="16"/>
      <c r="F26" s="17"/>
      <c r="G26" s="15"/>
      <c r="H26" s="16"/>
      <c r="I26" s="18"/>
      <c r="J26" s="18"/>
      <c r="K26" s="15"/>
    </row>
    <row r="27" spans="1:11">
      <c r="A27" s="24" t="s">
        <v>48</v>
      </c>
      <c r="B27" s="15"/>
      <c r="C27" s="15"/>
      <c r="D27" s="15"/>
      <c r="E27" s="16"/>
      <c r="F27" s="17"/>
      <c r="G27" s="15"/>
      <c r="H27" s="16"/>
      <c r="I27" s="18"/>
      <c r="J27" s="18"/>
      <c r="K27" s="15"/>
    </row>
    <row r="28" spans="1:11">
      <c r="A28" s="24" t="s">
        <v>49</v>
      </c>
      <c r="B28" s="15"/>
      <c r="C28" s="15"/>
      <c r="D28" s="15"/>
      <c r="E28" s="16"/>
      <c r="F28" s="17"/>
      <c r="G28" s="15"/>
      <c r="H28" s="16"/>
      <c r="I28" s="18"/>
      <c r="J28" s="18"/>
      <c r="K28" s="15"/>
    </row>
    <row r="29" spans="1:11">
      <c r="A29" s="29" t="s">
        <v>50</v>
      </c>
      <c r="B29" s="29"/>
      <c r="C29" s="29"/>
      <c r="D29" s="29"/>
      <c r="E29" s="30">
        <f>SUM(E17:E28)</f>
        <v>0</v>
      </c>
      <c r="F29" s="31"/>
      <c r="G29" s="31"/>
      <c r="H29" s="30">
        <f>SUM(H17:H28)</f>
        <v>0</v>
      </c>
      <c r="I29" s="31"/>
      <c r="J29" s="31"/>
      <c r="K29" s="31"/>
    </row>
    <row r="30" spans="1:11">
      <c r="A30" s="22"/>
      <c r="B30" s="22"/>
      <c r="C30" s="22"/>
      <c r="D30" s="22"/>
      <c r="E30" s="22"/>
      <c r="F30" s="22"/>
      <c r="G30" s="22"/>
      <c r="H30" s="22"/>
      <c r="I30" s="22"/>
      <c r="J30" s="22"/>
      <c r="K30" s="22"/>
    </row>
    <row r="31" spans="1:11">
      <c r="A31" s="23" t="s">
        <v>51</v>
      </c>
      <c r="B31" s="23"/>
      <c r="C31" s="23"/>
      <c r="D31" s="23"/>
      <c r="E31" s="23"/>
      <c r="F31" s="23"/>
      <c r="G31" s="23"/>
      <c r="H31" s="23"/>
      <c r="I31" s="23"/>
      <c r="J31" s="23"/>
      <c r="K31" s="23"/>
    </row>
    <row r="32" spans="1:11" ht="42" customHeight="1">
      <c r="A32" s="25" t="s">
        <v>27</v>
      </c>
      <c r="B32" s="25" t="s">
        <v>28</v>
      </c>
      <c r="C32" s="25" t="s">
        <v>29</v>
      </c>
      <c r="D32" s="25" t="s">
        <v>30</v>
      </c>
      <c r="E32" s="25" t="s">
        <v>31</v>
      </c>
      <c r="F32" s="25" t="s">
        <v>32</v>
      </c>
      <c r="G32" s="25" t="s">
        <v>33</v>
      </c>
      <c r="H32" s="25" t="s">
        <v>34</v>
      </c>
      <c r="I32" s="25" t="s">
        <v>35</v>
      </c>
      <c r="J32" s="25" t="s">
        <v>36</v>
      </c>
      <c r="K32" s="25" t="s">
        <v>37</v>
      </c>
    </row>
    <row r="33" spans="1:11">
      <c r="A33" s="24" t="s">
        <v>38</v>
      </c>
      <c r="B33" s="15"/>
      <c r="C33" s="15"/>
      <c r="D33" s="15"/>
      <c r="E33" s="16"/>
      <c r="F33" s="17"/>
      <c r="G33" s="15"/>
      <c r="H33" s="16"/>
      <c r="I33" s="18"/>
      <c r="J33" s="18"/>
      <c r="K33" s="15"/>
    </row>
    <row r="34" spans="1:11">
      <c r="A34" s="24" t="s">
        <v>39</v>
      </c>
      <c r="B34" s="15"/>
      <c r="C34" s="15"/>
      <c r="D34" s="15"/>
      <c r="E34" s="16"/>
      <c r="F34" s="17"/>
      <c r="G34" s="15"/>
      <c r="H34" s="16"/>
      <c r="I34" s="18"/>
      <c r="J34" s="18"/>
      <c r="K34" s="15"/>
    </row>
    <row r="35" spans="1:11">
      <c r="A35" s="24" t="s">
        <v>40</v>
      </c>
      <c r="B35" s="15"/>
      <c r="C35" s="15"/>
      <c r="D35" s="15"/>
      <c r="E35" s="16"/>
      <c r="F35" s="17"/>
      <c r="G35" s="15"/>
      <c r="H35" s="16"/>
      <c r="I35" s="18"/>
      <c r="J35" s="18"/>
      <c r="K35" s="15"/>
    </row>
    <row r="36" spans="1:11">
      <c r="A36" s="24" t="s">
        <v>41</v>
      </c>
      <c r="B36" s="15"/>
      <c r="C36" s="15"/>
      <c r="D36" s="15"/>
      <c r="E36" s="16"/>
      <c r="F36" s="17"/>
      <c r="G36" s="15"/>
      <c r="H36" s="16"/>
      <c r="I36" s="18"/>
      <c r="J36" s="18"/>
      <c r="K36" s="15"/>
    </row>
    <row r="37" spans="1:11">
      <c r="A37" s="24" t="s">
        <v>42</v>
      </c>
      <c r="B37" s="15"/>
      <c r="C37" s="15"/>
      <c r="D37" s="15"/>
      <c r="E37" s="16"/>
      <c r="F37" s="17"/>
      <c r="G37" s="15"/>
      <c r="H37" s="16"/>
      <c r="I37" s="18"/>
      <c r="J37" s="18"/>
      <c r="K37" s="15"/>
    </row>
    <row r="38" spans="1:11">
      <c r="A38" s="24" t="s">
        <v>43</v>
      </c>
      <c r="B38" s="15"/>
      <c r="C38" s="15"/>
      <c r="D38" s="15"/>
      <c r="E38" s="16"/>
      <c r="F38" s="17"/>
      <c r="G38" s="15"/>
      <c r="H38" s="16"/>
      <c r="I38" s="18"/>
      <c r="J38" s="18"/>
      <c r="K38" s="15"/>
    </row>
    <row r="39" spans="1:11">
      <c r="A39" s="24" t="s">
        <v>44</v>
      </c>
      <c r="B39" s="15"/>
      <c r="C39" s="15"/>
      <c r="D39" s="15"/>
      <c r="E39" s="16"/>
      <c r="F39" s="17"/>
      <c r="G39" s="15"/>
      <c r="H39" s="16"/>
      <c r="I39" s="18"/>
      <c r="J39" s="18"/>
      <c r="K39" s="15"/>
    </row>
    <row r="40" spans="1:11">
      <c r="A40" s="24" t="s">
        <v>45</v>
      </c>
      <c r="B40" s="15"/>
      <c r="C40" s="15"/>
      <c r="D40" s="15"/>
      <c r="E40" s="16"/>
      <c r="F40" s="17"/>
      <c r="G40" s="15"/>
      <c r="H40" s="16"/>
      <c r="I40" s="18"/>
      <c r="J40" s="18"/>
      <c r="K40" s="15"/>
    </row>
    <row r="41" spans="1:11">
      <c r="A41" s="24" t="s">
        <v>46</v>
      </c>
      <c r="B41" s="15"/>
      <c r="C41" s="15"/>
      <c r="D41" s="15"/>
      <c r="E41" s="16"/>
      <c r="F41" s="17"/>
      <c r="G41" s="15"/>
      <c r="H41" s="16"/>
      <c r="I41" s="18"/>
      <c r="J41" s="18"/>
      <c r="K41" s="15"/>
    </row>
    <row r="42" spans="1:11">
      <c r="A42" s="24" t="s">
        <v>47</v>
      </c>
      <c r="B42" s="15"/>
      <c r="C42" s="15"/>
      <c r="D42" s="15"/>
      <c r="E42" s="16"/>
      <c r="F42" s="17"/>
      <c r="G42" s="15"/>
      <c r="H42" s="16"/>
      <c r="I42" s="18"/>
      <c r="J42" s="18"/>
      <c r="K42" s="15"/>
    </row>
    <row r="43" spans="1:11">
      <c r="A43" s="24" t="s">
        <v>48</v>
      </c>
      <c r="B43" s="15"/>
      <c r="C43" s="15"/>
      <c r="D43" s="15"/>
      <c r="E43" s="16"/>
      <c r="F43" s="17"/>
      <c r="G43" s="15"/>
      <c r="H43" s="16"/>
      <c r="I43" s="18"/>
      <c r="J43" s="18"/>
      <c r="K43" s="15"/>
    </row>
    <row r="44" spans="1:11">
      <c r="A44" s="24" t="s">
        <v>49</v>
      </c>
      <c r="B44" s="15"/>
      <c r="C44" s="15"/>
      <c r="D44" s="15"/>
      <c r="E44" s="16"/>
      <c r="F44" s="17"/>
      <c r="G44" s="15"/>
      <c r="H44" s="16"/>
      <c r="I44" s="18"/>
      <c r="J44" s="18"/>
      <c r="K44" s="15"/>
    </row>
    <row r="45" spans="1:11">
      <c r="A45" s="29" t="s">
        <v>52</v>
      </c>
      <c r="B45" s="29"/>
      <c r="C45" s="29"/>
      <c r="D45" s="29"/>
      <c r="E45" s="30">
        <f>SUM(E33:E44)</f>
        <v>0</v>
      </c>
      <c r="F45" s="31"/>
      <c r="G45" s="31"/>
      <c r="H45" s="30">
        <f>SUM(H33:H44)</f>
        <v>0</v>
      </c>
      <c r="I45" s="31"/>
      <c r="J45" s="31"/>
      <c r="K45" s="31"/>
    </row>
    <row r="46" spans="1:11">
      <c r="A46" s="22"/>
      <c r="B46" s="22"/>
      <c r="C46" s="22"/>
      <c r="D46" s="22"/>
      <c r="E46" s="22"/>
      <c r="F46" s="22"/>
      <c r="G46" s="22"/>
      <c r="H46" s="22"/>
      <c r="I46" s="22"/>
      <c r="J46" s="22"/>
      <c r="K46" s="22"/>
    </row>
    <row r="47" spans="1:11" ht="136.5" customHeight="1">
      <c r="A47" s="32" t="s">
        <v>191</v>
      </c>
      <c r="B47" s="33"/>
      <c r="C47" s="33"/>
      <c r="D47" s="33"/>
      <c r="E47" s="33"/>
      <c r="F47" s="33"/>
      <c r="G47" s="33"/>
      <c r="H47" s="33"/>
      <c r="I47" s="33"/>
      <c r="J47" s="33"/>
      <c r="K47" s="34"/>
    </row>
    <row r="48" spans="1:11">
      <c r="A48" s="22"/>
      <c r="B48" s="22"/>
      <c r="C48" s="22"/>
      <c r="D48" s="22"/>
      <c r="E48" s="22"/>
      <c r="F48" s="22"/>
      <c r="G48" s="22"/>
      <c r="H48" s="22"/>
      <c r="I48" s="22"/>
      <c r="J48" s="22"/>
      <c r="K48" s="22"/>
    </row>
    <row r="49" spans="1:11">
      <c r="A49" s="23" t="s">
        <v>53</v>
      </c>
      <c r="B49" s="23"/>
      <c r="C49" s="23"/>
      <c r="D49" s="23"/>
      <c r="E49" s="23"/>
      <c r="F49" s="23"/>
      <c r="G49" s="23"/>
      <c r="H49" s="23"/>
      <c r="I49" s="23"/>
      <c r="J49" s="23"/>
      <c r="K49" s="23"/>
    </row>
    <row r="50" spans="1:11">
      <c r="A50" s="25" t="s">
        <v>54</v>
      </c>
      <c r="B50" s="25" t="s">
        <v>55</v>
      </c>
      <c r="C50" s="25" t="s">
        <v>30</v>
      </c>
      <c r="D50" s="35" t="s">
        <v>56</v>
      </c>
      <c r="E50" s="35"/>
      <c r="F50" s="35"/>
      <c r="G50" s="35"/>
      <c r="H50" s="35"/>
      <c r="I50" s="35"/>
      <c r="J50" s="35"/>
      <c r="K50" s="35"/>
    </row>
    <row r="51" spans="1:11">
      <c r="A51" s="24" t="s">
        <v>57</v>
      </c>
      <c r="B51" s="36">
        <f>'Development Budget'!B43</f>
        <v>0</v>
      </c>
      <c r="C51" s="37" t="str">
        <f>IF(B51="","INCOMPLETE","OK")</f>
        <v>OK</v>
      </c>
      <c r="D51" s="38" t="s">
        <v>58</v>
      </c>
      <c r="E51" s="38"/>
      <c r="F51" s="38"/>
      <c r="G51" s="38"/>
      <c r="H51" s="38"/>
      <c r="I51" s="38"/>
      <c r="J51" s="38"/>
      <c r="K51" s="38"/>
    </row>
    <row r="52" spans="1:11">
      <c r="A52" s="24" t="s">
        <v>59</v>
      </c>
      <c r="B52" s="39">
        <f>E29</f>
        <v>0</v>
      </c>
      <c r="C52" s="37" t="str">
        <f>IF(B52="","INCOMPLETE","OK")</f>
        <v>OK</v>
      </c>
      <c r="D52" s="38"/>
      <c r="E52" s="38"/>
      <c r="F52" s="38"/>
      <c r="G52" s="38"/>
      <c r="H52" s="38"/>
      <c r="I52" s="38"/>
      <c r="J52" s="38"/>
      <c r="K52" s="38"/>
    </row>
    <row r="53" spans="1:11">
      <c r="A53" s="24" t="s">
        <v>60</v>
      </c>
      <c r="B53" s="39">
        <f>B52-B51</f>
        <v>0</v>
      </c>
      <c r="C53" s="37" t="str">
        <f>IF(B51&lt;=0,"INCOMPLETE",IF(ABS(B53)&lt;=1,"OK","REVIEW"))</f>
        <v>INCOMPLETE</v>
      </c>
      <c r="D53" s="38" t="s">
        <v>61</v>
      </c>
      <c r="E53" s="38"/>
      <c r="F53" s="38"/>
      <c r="G53" s="38"/>
      <c r="H53" s="38"/>
      <c r="I53" s="38"/>
      <c r="J53" s="38"/>
      <c r="K53" s="38"/>
    </row>
    <row r="54" spans="1:11">
      <c r="A54" s="24" t="s">
        <v>62</v>
      </c>
      <c r="B54" s="39">
        <f>E45</f>
        <v>0</v>
      </c>
      <c r="C54" s="37" t="str">
        <f>IF(B54="","INCOMPLETE","OK")</f>
        <v>OK</v>
      </c>
      <c r="D54" s="38"/>
      <c r="E54" s="38"/>
      <c r="F54" s="38"/>
      <c r="G54" s="38"/>
      <c r="H54" s="38"/>
      <c r="I54" s="38"/>
      <c r="J54" s="38"/>
      <c r="K54" s="38"/>
    </row>
    <row r="55" spans="1:11">
      <c r="A55" s="24" t="s">
        <v>63</v>
      </c>
      <c r="B55" s="39">
        <f>B54-B51</f>
        <v>0</v>
      </c>
      <c r="C55" s="37" t="str">
        <f>IF(B51&lt;=0,"INCOMPLETE",IF(ABS(B55)&lt;=1,"OK","REVIEW"))</f>
        <v>INCOMPLETE</v>
      </c>
      <c r="D55" s="38" t="s">
        <v>61</v>
      </c>
      <c r="E55" s="38"/>
      <c r="F55" s="38"/>
      <c r="G55" s="38"/>
      <c r="H55" s="38"/>
      <c r="I55" s="38"/>
      <c r="J55" s="38"/>
      <c r="K55" s="38"/>
    </row>
    <row r="56" spans="1:11">
      <c r="A56" s="24" t="s">
        <v>64</v>
      </c>
      <c r="B56" s="39">
        <f>MAX(E19,E35)</f>
        <v>0</v>
      </c>
      <c r="C56" s="37" t="str">
        <f t="shared" ref="C56:C63" si="0">IF(B56="","INCOMPLETE","OK")</f>
        <v>OK</v>
      </c>
      <c r="D56" s="38" t="s">
        <v>65</v>
      </c>
      <c r="E56" s="38"/>
      <c r="F56" s="38"/>
      <c r="G56" s="38"/>
      <c r="H56" s="38"/>
      <c r="I56" s="38"/>
      <c r="J56" s="38"/>
      <c r="K56" s="38"/>
    </row>
    <row r="57" spans="1:11">
      <c r="A57" s="24" t="s">
        <v>8</v>
      </c>
      <c r="B57" s="40">
        <f>D8</f>
        <v>0</v>
      </c>
      <c r="C57" s="37" t="str">
        <f t="shared" si="0"/>
        <v>OK</v>
      </c>
      <c r="D57" s="38"/>
      <c r="E57" s="38"/>
      <c r="F57" s="38"/>
      <c r="G57" s="38"/>
      <c r="H57" s="38"/>
      <c r="I57" s="38"/>
      <c r="J57" s="38"/>
      <c r="K57" s="38"/>
    </row>
    <row r="58" spans="1:11">
      <c r="A58" s="24" t="s">
        <v>66</v>
      </c>
      <c r="B58" s="39" t="str">
        <f>IFERROR(B56/B57,"")</f>
        <v/>
      </c>
      <c r="C58" s="37" t="str">
        <f t="shared" si="0"/>
        <v>INCOMPLETE</v>
      </c>
      <c r="D58" s="38" t="s">
        <v>67</v>
      </c>
      <c r="E58" s="38"/>
      <c r="F58" s="38"/>
      <c r="G58" s="38"/>
      <c r="H58" s="38"/>
      <c r="I58" s="38"/>
      <c r="J58" s="38"/>
      <c r="K58" s="38"/>
    </row>
    <row r="59" spans="1:11" ht="24">
      <c r="A59" s="24" t="s">
        <v>68</v>
      </c>
      <c r="B59" s="36">
        <f>'Development Budget'!C43</f>
        <v>0</v>
      </c>
      <c r="C59" s="37" t="str">
        <f t="shared" si="0"/>
        <v>OK</v>
      </c>
      <c r="D59" s="38" t="s">
        <v>69</v>
      </c>
      <c r="E59" s="38"/>
      <c r="F59" s="38"/>
      <c r="G59" s="38"/>
      <c r="H59" s="38"/>
      <c r="I59" s="38"/>
      <c r="J59" s="38"/>
      <c r="K59" s="38"/>
    </row>
    <row r="60" spans="1:11" ht="24">
      <c r="A60" s="24" t="s">
        <v>70</v>
      </c>
      <c r="B60" s="16"/>
      <c r="C60" s="37" t="str">
        <f t="shared" si="0"/>
        <v>INCOMPLETE</v>
      </c>
      <c r="D60" s="38" t="s">
        <v>71</v>
      </c>
      <c r="E60" s="38"/>
      <c r="F60" s="38"/>
      <c r="G60" s="38"/>
      <c r="H60" s="38"/>
      <c r="I60" s="38"/>
      <c r="J60" s="38"/>
      <c r="K60" s="38"/>
    </row>
    <row r="61" spans="1:11" ht="24">
      <c r="A61" s="24" t="s">
        <v>72</v>
      </c>
      <c r="B61" s="41" t="str">
        <f>IFERROR(B60/B59,"")</f>
        <v/>
      </c>
      <c r="C61" s="37" t="str">
        <f t="shared" si="0"/>
        <v>INCOMPLETE</v>
      </c>
      <c r="D61" s="38" t="s">
        <v>73</v>
      </c>
      <c r="E61" s="38"/>
      <c r="F61" s="38"/>
      <c r="G61" s="38"/>
      <c r="H61" s="38"/>
      <c r="I61" s="38"/>
      <c r="J61" s="38"/>
      <c r="K61" s="38"/>
    </row>
    <row r="62" spans="1:11">
      <c r="A62" s="24" t="s">
        <v>74</v>
      </c>
      <c r="B62" s="36">
        <f>'Stabilized Operations'!B32</f>
        <v>0</v>
      </c>
      <c r="C62" s="37" t="str">
        <f t="shared" si="0"/>
        <v>OK</v>
      </c>
      <c r="D62" s="38"/>
      <c r="E62" s="38"/>
      <c r="F62" s="38"/>
      <c r="G62" s="38"/>
      <c r="H62" s="38"/>
      <c r="I62" s="38"/>
      <c r="J62" s="38"/>
      <c r="K62" s="38"/>
    </row>
    <row r="63" spans="1:11">
      <c r="A63" s="24" t="s">
        <v>75</v>
      </c>
      <c r="B63" s="39">
        <f>H45</f>
        <v>0</v>
      </c>
      <c r="C63" s="37" t="str">
        <f t="shared" si="0"/>
        <v>OK</v>
      </c>
      <c r="D63" s="38"/>
      <c r="E63" s="38"/>
      <c r="F63" s="38"/>
      <c r="G63" s="38"/>
      <c r="H63" s="38"/>
      <c r="I63" s="38"/>
      <c r="J63" s="38"/>
      <c r="K63" s="38"/>
    </row>
    <row r="64" spans="1:11">
      <c r="A64" s="24" t="s">
        <v>76</v>
      </c>
      <c r="B64" s="42" t="str">
        <f>IF(B63&lt;=0,"",B62/B63)</f>
        <v/>
      </c>
      <c r="C64" s="37" t="str">
        <f>IF(B64="","INCOMPLETE",IF(B64&lt;1,"REVIEW","CALCULATED"))</f>
        <v>INCOMPLETE</v>
      </c>
      <c r="D64" s="38" t="s">
        <v>77</v>
      </c>
      <c r="E64" s="38"/>
      <c r="F64" s="38"/>
      <c r="G64" s="38"/>
      <c r="H64" s="38"/>
      <c r="I64" s="38"/>
      <c r="J64" s="38"/>
      <c r="K64" s="38"/>
    </row>
    <row r="65" spans="1:11" ht="24">
      <c r="A65" s="24" t="s">
        <v>78</v>
      </c>
      <c r="B65" s="37" t="str">
        <f>IF(COUNTIF(D17:D28,"Committed")+COUNTIF(D17:D28,"Awarded")+COUNTIF(D33:D44,"Committed")+COUNTIF(D33:D44,"Awarded")=0,"NOT APPLICABLE",IF(COUNTIFS(D17:D28,"Committed",K17:K28,"")+COUNTIFS(D17:D28,"Awarded",K17:K28,"")+COUNTIFS(D33:D44,"Committed",K33:K44,"")+COUNTIFS(D33:D44,"Awarded",K33:K44,"")=0,"OK","INCOMPLETE"))</f>
        <v>NOT APPLICABLE</v>
      </c>
      <c r="C65" s="37" t="str">
        <f>B65</f>
        <v>NOT APPLICABLE</v>
      </c>
      <c r="D65" s="38" t="s">
        <v>79</v>
      </c>
      <c r="E65" s="38"/>
      <c r="F65" s="38"/>
      <c r="G65" s="38"/>
      <c r="H65" s="38"/>
      <c r="I65" s="38"/>
      <c r="J65" s="38"/>
      <c r="K65" s="38"/>
    </row>
    <row r="66" spans="1:11" ht="24">
      <c r="A66" s="24" t="s">
        <v>80</v>
      </c>
      <c r="B66" s="43" t="str">
        <f>IF(OR('Stabilized Operations'!B43="",'Stabilized Operations'!B44=""),"INCOMPLETE",IF('Stabilized Operations'!B44&lt;15,"REVIEW","OK"))</f>
        <v>INCOMPLETE</v>
      </c>
      <c r="C66" s="37" t="str">
        <f>B66</f>
        <v>INCOMPLETE</v>
      </c>
      <c r="D66" s="38" t="s">
        <v>81</v>
      </c>
      <c r="E66" s="38"/>
      <c r="F66" s="38"/>
      <c r="G66" s="38"/>
      <c r="H66" s="38"/>
      <c r="I66" s="38"/>
      <c r="J66" s="38"/>
      <c r="K66" s="38"/>
    </row>
  </sheetData>
  <sheetProtection algorithmName="SHA-512" hashValue="wteLeCfn+8UFKCPMsuAiJ6/axfEI6/Alk5GU3fORZhwc2Wckh/1gvUbm9xn1MkK0F35P4HvYEnO0HOBzYk+0aQ==" saltValue="+NLDQ+9jdbcf63dmwfjCuw==" spinCount="100000" sheet="1" objects="1" scenarios="1" formatCells="0" selectLockedCells="1"/>
  <mergeCells count="43">
    <mergeCell ref="D65:K65"/>
    <mergeCell ref="D66:K66"/>
    <mergeCell ref="D60:K60"/>
    <mergeCell ref="D61:K61"/>
    <mergeCell ref="D62:K62"/>
    <mergeCell ref="D63:K63"/>
    <mergeCell ref="D64:K64"/>
    <mergeCell ref="D55:K55"/>
    <mergeCell ref="D56:K56"/>
    <mergeCell ref="D57:K57"/>
    <mergeCell ref="D58:K58"/>
    <mergeCell ref="D59:K59"/>
    <mergeCell ref="D50:K50"/>
    <mergeCell ref="D51:K51"/>
    <mergeCell ref="D52:K52"/>
    <mergeCell ref="D53:K53"/>
    <mergeCell ref="D54:K54"/>
    <mergeCell ref="A29:D29"/>
    <mergeCell ref="A31:K31"/>
    <mergeCell ref="A45:D45"/>
    <mergeCell ref="A47:K47"/>
    <mergeCell ref="A49:K49"/>
    <mergeCell ref="B12:D12"/>
    <mergeCell ref="F12:K12"/>
    <mergeCell ref="B13:F13"/>
    <mergeCell ref="H13:K13"/>
    <mergeCell ref="A15:K15"/>
    <mergeCell ref="B10:D10"/>
    <mergeCell ref="F10:H10"/>
    <mergeCell ref="J10:K10"/>
    <mergeCell ref="B11:C11"/>
    <mergeCell ref="E11:F11"/>
    <mergeCell ref="H11:K11"/>
    <mergeCell ref="B6:D6"/>
    <mergeCell ref="F6:K6"/>
    <mergeCell ref="B7:D7"/>
    <mergeCell ref="F7:K7"/>
    <mergeCell ref="J9:K9"/>
    <mergeCell ref="A1:K1"/>
    <mergeCell ref="A2:K2"/>
    <mergeCell ref="A4:K4"/>
    <mergeCell ref="B5:D5"/>
    <mergeCell ref="F5:K5"/>
  </mergeCells>
  <conditionalFormatting sqref="C51:C66">
    <cfRule type="containsText" dxfId="8" priority="1" operator="containsText" text="OK"/>
    <cfRule type="containsText" dxfId="7" priority="3" operator="containsText" text="REVIEW"/>
  </conditionalFormatting>
  <dataValidations count="6">
    <dataValidation type="list" sqref="B7:D7" xr:uid="{00000000-0002-0000-0000-000000000000}">
      <formula1>"New Construction,Acquisition/Rehabilitation"</formula1>
    </dataValidation>
    <dataValidation type="list" sqref="F7:I7" xr:uid="{00000000-0002-0000-0000-000001000000}">
      <formula1>"Construction,Permanent,Construction and Permanent"</formula1>
    </dataValidation>
    <dataValidation type="whole" sqref="J9:J10 B8:B9 H8:H9 F8:F9 D8:D9" xr:uid="{00000000-0002-0000-0000-000002000000}">
      <formula1>0</formula1>
      <formula2>100000000</formula2>
    </dataValidation>
    <dataValidation type="date" sqref="B11 I33:J44 I17:J28 H13 H11 E11" xr:uid="{00000000-0002-0000-0000-00000C000000}">
      <formula1>DATE(2020,1,1)</formula1>
      <formula2>DATE(2050,12,31)</formula2>
    </dataValidation>
    <dataValidation type="list" sqref="C17:C28 C33:C44" xr:uid="{00000000-0002-0000-0000-000010000000}">
      <formula1>"Equity,Debt,Grant,Deferred Cost,Other"</formula1>
    </dataValidation>
    <dataValidation type="list" sqref="D17:D28 D33:D44" xr:uid="{00000000-0002-0000-0000-000011000000}">
      <formula1>"Committed,Awarded,Applied,Preliminary,Anticipated"</formula1>
    </dataValidation>
  </dataValidations>
  <pageMargins left="0.7" right="0.7" top="0.75" bottom="0.75" header="0.3" footer="0.3"/>
  <pageSetup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6"/>
  <sheetViews>
    <sheetView showGridLines="0" topLeftCell="A32" workbookViewId="0">
      <selection activeCell="F38" sqref="F38"/>
    </sheetView>
  </sheetViews>
  <sheetFormatPr defaultRowHeight="14.25"/>
  <cols>
    <col min="1" max="1" width="43" style="9" customWidth="1"/>
    <col min="2" max="2" width="18" style="9" customWidth="1"/>
    <col min="3" max="3" width="23" style="9" customWidth="1"/>
    <col min="4" max="5" width="17" style="9" customWidth="1"/>
    <col min="6" max="6" width="40" style="9" customWidth="1"/>
    <col min="7" max="16384" width="9" style="9"/>
  </cols>
  <sheetData>
    <row r="1" spans="1:6" ht="27.95" customHeight="1">
      <c r="A1" s="19" t="s">
        <v>195</v>
      </c>
      <c r="B1" s="19"/>
      <c r="C1" s="19"/>
      <c r="D1" s="19"/>
      <c r="E1" s="19"/>
      <c r="F1" s="19"/>
    </row>
    <row r="2" spans="1:6" ht="33.950000000000003" customHeight="1">
      <c r="A2" s="21" t="s">
        <v>82</v>
      </c>
      <c r="B2" s="21"/>
      <c r="C2" s="21"/>
      <c r="D2" s="21"/>
      <c r="E2" s="21"/>
      <c r="F2" s="21"/>
    </row>
    <row r="3" spans="1:6">
      <c r="A3" s="22"/>
      <c r="B3" s="22"/>
      <c r="C3" s="22"/>
      <c r="D3" s="22"/>
      <c r="E3" s="22"/>
      <c r="F3" s="22"/>
    </row>
    <row r="4" spans="1:6">
      <c r="A4" s="24" t="s">
        <v>1</v>
      </c>
      <c r="B4" s="44" t="str">
        <f>IF('PAB Financing Summary'!B5="","",'PAB Financing Summary'!B5)</f>
        <v/>
      </c>
      <c r="C4" s="44"/>
      <c r="D4" s="44"/>
      <c r="E4" s="44"/>
      <c r="F4" s="44"/>
    </row>
    <row r="5" spans="1:6">
      <c r="A5" s="22"/>
      <c r="B5" s="22"/>
      <c r="C5" s="22"/>
      <c r="D5" s="22"/>
      <c r="E5" s="22"/>
      <c r="F5" s="22"/>
    </row>
    <row r="6" spans="1:6" ht="24">
      <c r="A6" s="25" t="s">
        <v>83</v>
      </c>
      <c r="B6" s="25" t="s">
        <v>84</v>
      </c>
      <c r="C6" s="25" t="s">
        <v>85</v>
      </c>
      <c r="D6" s="25" t="s">
        <v>86</v>
      </c>
      <c r="E6" s="25" t="s">
        <v>87</v>
      </c>
      <c r="F6" s="25" t="s">
        <v>88</v>
      </c>
    </row>
    <row r="7" spans="1:6">
      <c r="A7" s="45" t="s">
        <v>89</v>
      </c>
      <c r="B7" s="46"/>
      <c r="C7" s="46"/>
      <c r="D7" s="46"/>
      <c r="E7" s="46"/>
      <c r="F7" s="47"/>
    </row>
    <row r="8" spans="1:6">
      <c r="A8" s="37" t="s">
        <v>90</v>
      </c>
      <c r="B8" s="16"/>
      <c r="C8" s="16"/>
      <c r="D8" s="41" t="str">
        <f>IFERROR(B8/$B$43,"")</f>
        <v/>
      </c>
      <c r="E8" s="36" t="str">
        <f>IFERROR(B8/'PAB Financing Summary'!$B$8,"")</f>
        <v/>
      </c>
      <c r="F8" s="15"/>
    </row>
    <row r="9" spans="1:6">
      <c r="A9" s="37" t="s">
        <v>91</v>
      </c>
      <c r="B9" s="16"/>
      <c r="C9" s="16"/>
      <c r="D9" s="41" t="str">
        <f>IFERROR(B9/$B$43,"")</f>
        <v/>
      </c>
      <c r="E9" s="36" t="str">
        <f>IFERROR(B9/'PAB Financing Summary'!$B$8,"")</f>
        <v/>
      </c>
      <c r="F9" s="15"/>
    </row>
    <row r="10" spans="1:6">
      <c r="A10" s="37" t="s">
        <v>92</v>
      </c>
      <c r="B10" s="16"/>
      <c r="C10" s="16"/>
      <c r="D10" s="41" t="str">
        <f>IFERROR(B10/$B$43,"")</f>
        <v/>
      </c>
      <c r="E10" s="36" t="str">
        <f>IFERROR(B10/'PAB Financing Summary'!$B$8,"")</f>
        <v/>
      </c>
      <c r="F10" s="15"/>
    </row>
    <row r="11" spans="1:6">
      <c r="A11" s="45" t="s">
        <v>93</v>
      </c>
      <c r="B11" s="46"/>
      <c r="C11" s="46"/>
      <c r="D11" s="46"/>
      <c r="E11" s="46"/>
      <c r="F11" s="47"/>
    </row>
    <row r="12" spans="1:6">
      <c r="A12" s="37" t="s">
        <v>94</v>
      </c>
      <c r="B12" s="16"/>
      <c r="C12" s="16"/>
      <c r="D12" s="41" t="str">
        <f t="shared" ref="D12:D19" si="0">IFERROR(B12/$B$43,"")</f>
        <v/>
      </c>
      <c r="E12" s="36" t="str">
        <f>IFERROR(B12/'PAB Financing Summary'!$B$8,"")</f>
        <v/>
      </c>
      <c r="F12" s="15"/>
    </row>
    <row r="13" spans="1:6">
      <c r="A13" s="37" t="s">
        <v>95</v>
      </c>
      <c r="B13" s="16"/>
      <c r="C13" s="16"/>
      <c r="D13" s="41" t="str">
        <f t="shared" si="0"/>
        <v/>
      </c>
      <c r="E13" s="36" t="str">
        <f>IFERROR(B13/'PAB Financing Summary'!$B$8,"")</f>
        <v/>
      </c>
      <c r="F13" s="15"/>
    </row>
    <row r="14" spans="1:6">
      <c r="A14" s="37" t="s">
        <v>96</v>
      </c>
      <c r="B14" s="16"/>
      <c r="C14" s="16"/>
      <c r="D14" s="41" t="str">
        <f t="shared" si="0"/>
        <v/>
      </c>
      <c r="E14" s="36" t="str">
        <f>IFERROR(B14/'PAB Financing Summary'!$B$8,"")</f>
        <v/>
      </c>
      <c r="F14" s="15"/>
    </row>
    <row r="15" spans="1:6">
      <c r="A15" s="37" t="s">
        <v>97</v>
      </c>
      <c r="B15" s="16"/>
      <c r="C15" s="16"/>
      <c r="D15" s="41" t="str">
        <f t="shared" si="0"/>
        <v/>
      </c>
      <c r="E15" s="36" t="str">
        <f>IFERROR(B15/'PAB Financing Summary'!$B$8,"")</f>
        <v/>
      </c>
      <c r="F15" s="15"/>
    </row>
    <row r="16" spans="1:6">
      <c r="A16" s="37" t="s">
        <v>98</v>
      </c>
      <c r="B16" s="16"/>
      <c r="C16" s="16"/>
      <c r="D16" s="41" t="str">
        <f t="shared" si="0"/>
        <v/>
      </c>
      <c r="E16" s="36" t="str">
        <f>IFERROR(B16/'PAB Financing Summary'!$B$8,"")</f>
        <v/>
      </c>
      <c r="F16" s="15"/>
    </row>
    <row r="17" spans="1:6">
      <c r="A17" s="37" t="s">
        <v>99</v>
      </c>
      <c r="B17" s="16"/>
      <c r="C17" s="16"/>
      <c r="D17" s="41" t="str">
        <f t="shared" si="0"/>
        <v/>
      </c>
      <c r="E17" s="36" t="str">
        <f>IFERROR(B17/'PAB Financing Summary'!$B$8,"")</f>
        <v/>
      </c>
      <c r="F17" s="15"/>
    </row>
    <row r="18" spans="1:6">
      <c r="A18" s="37" t="s">
        <v>100</v>
      </c>
      <c r="B18" s="16"/>
      <c r="C18" s="16"/>
      <c r="D18" s="41" t="str">
        <f t="shared" si="0"/>
        <v/>
      </c>
      <c r="E18" s="36" t="str">
        <f>IFERROR(B18/'PAB Financing Summary'!$B$8,"")</f>
        <v/>
      </c>
      <c r="F18" s="15"/>
    </row>
    <row r="19" spans="1:6">
      <c r="A19" s="37" t="s">
        <v>101</v>
      </c>
      <c r="B19" s="16"/>
      <c r="C19" s="16"/>
      <c r="D19" s="41" t="str">
        <f t="shared" si="0"/>
        <v/>
      </c>
      <c r="E19" s="36" t="str">
        <f>IFERROR(B19/'PAB Financing Summary'!$B$8,"")</f>
        <v/>
      </c>
      <c r="F19" s="15"/>
    </row>
    <row r="20" spans="1:6">
      <c r="A20" s="45" t="s">
        <v>102</v>
      </c>
      <c r="B20" s="46"/>
      <c r="C20" s="46"/>
      <c r="D20" s="46"/>
      <c r="E20" s="46"/>
      <c r="F20" s="47"/>
    </row>
    <row r="21" spans="1:6">
      <c r="A21" s="37" t="s">
        <v>103</v>
      </c>
      <c r="B21" s="16"/>
      <c r="C21" s="16"/>
      <c r="D21" s="41" t="str">
        <f t="shared" ref="D21:D28" si="1">IFERROR(B21/$B$43,"")</f>
        <v/>
      </c>
      <c r="E21" s="36" t="str">
        <f>IFERROR(B21/'PAB Financing Summary'!$B$8,"")</f>
        <v/>
      </c>
      <c r="F21" s="15"/>
    </row>
    <row r="22" spans="1:6">
      <c r="A22" s="37" t="s">
        <v>104</v>
      </c>
      <c r="B22" s="16"/>
      <c r="C22" s="16"/>
      <c r="D22" s="41" t="str">
        <f t="shared" si="1"/>
        <v/>
      </c>
      <c r="E22" s="36" t="str">
        <f>IFERROR(B22/'PAB Financing Summary'!$B$8,"")</f>
        <v/>
      </c>
      <c r="F22" s="15"/>
    </row>
    <row r="23" spans="1:6">
      <c r="A23" s="37" t="s">
        <v>105</v>
      </c>
      <c r="B23" s="16"/>
      <c r="C23" s="16"/>
      <c r="D23" s="41" t="str">
        <f t="shared" si="1"/>
        <v/>
      </c>
      <c r="E23" s="36" t="str">
        <f>IFERROR(B23/'PAB Financing Summary'!$B$8,"")</f>
        <v/>
      </c>
      <c r="F23" s="15"/>
    </row>
    <row r="24" spans="1:6">
      <c r="A24" s="37" t="s">
        <v>106</v>
      </c>
      <c r="B24" s="16"/>
      <c r="C24" s="16"/>
      <c r="D24" s="41" t="str">
        <f t="shared" si="1"/>
        <v/>
      </c>
      <c r="E24" s="36" t="str">
        <f>IFERROR(B24/'PAB Financing Summary'!$B$8,"")</f>
        <v/>
      </c>
      <c r="F24" s="15"/>
    </row>
    <row r="25" spans="1:6">
      <c r="A25" s="37" t="s">
        <v>107</v>
      </c>
      <c r="B25" s="16"/>
      <c r="C25" s="16"/>
      <c r="D25" s="41" t="str">
        <f t="shared" si="1"/>
        <v/>
      </c>
      <c r="E25" s="36" t="str">
        <f>IFERROR(B25/'PAB Financing Summary'!$B$8,"")</f>
        <v/>
      </c>
      <c r="F25" s="15"/>
    </row>
    <row r="26" spans="1:6">
      <c r="A26" s="37" t="s">
        <v>108</v>
      </c>
      <c r="B26" s="16"/>
      <c r="C26" s="16"/>
      <c r="D26" s="41" t="str">
        <f t="shared" si="1"/>
        <v/>
      </c>
      <c r="E26" s="36" t="str">
        <f>IFERROR(B26/'PAB Financing Summary'!$B$8,"")</f>
        <v/>
      </c>
      <c r="F26" s="15"/>
    </row>
    <row r="27" spans="1:6">
      <c r="A27" s="37" t="s">
        <v>109</v>
      </c>
      <c r="B27" s="16"/>
      <c r="C27" s="16"/>
      <c r="D27" s="41" t="str">
        <f t="shared" si="1"/>
        <v/>
      </c>
      <c r="E27" s="36" t="str">
        <f>IFERROR(B27/'PAB Financing Summary'!$B$8,"")</f>
        <v/>
      </c>
      <c r="F27" s="15"/>
    </row>
    <row r="28" spans="1:6">
      <c r="A28" s="37" t="s">
        <v>110</v>
      </c>
      <c r="B28" s="16"/>
      <c r="C28" s="16"/>
      <c r="D28" s="41" t="str">
        <f t="shared" si="1"/>
        <v/>
      </c>
      <c r="E28" s="36" t="str">
        <f>IFERROR(B28/'PAB Financing Summary'!$B$8,"")</f>
        <v/>
      </c>
      <c r="F28" s="15"/>
    </row>
    <row r="29" spans="1:6">
      <c r="A29" s="45" t="s">
        <v>111</v>
      </c>
      <c r="B29" s="46"/>
      <c r="C29" s="46"/>
      <c r="D29" s="46"/>
      <c r="E29" s="46"/>
      <c r="F29" s="47"/>
    </row>
    <row r="30" spans="1:6">
      <c r="A30" s="37" t="s">
        <v>112</v>
      </c>
      <c r="B30" s="16"/>
      <c r="C30" s="16"/>
      <c r="D30" s="41" t="str">
        <f>IFERROR(B30/$B$43,"")</f>
        <v/>
      </c>
      <c r="E30" s="36" t="str">
        <f>IFERROR(B30/'PAB Financing Summary'!$B$8,"")</f>
        <v/>
      </c>
      <c r="F30" s="15"/>
    </row>
    <row r="31" spans="1:6">
      <c r="A31" s="37" t="s">
        <v>113</v>
      </c>
      <c r="B31" s="16"/>
      <c r="C31" s="16"/>
      <c r="D31" s="41" t="str">
        <f>IFERROR(B31/$B$43,"")</f>
        <v/>
      </c>
      <c r="E31" s="36" t="str">
        <f>IFERROR(B31/'PAB Financing Summary'!$B$8,"")</f>
        <v/>
      </c>
      <c r="F31" s="15"/>
    </row>
    <row r="32" spans="1:6">
      <c r="A32" s="37" t="s">
        <v>114</v>
      </c>
      <c r="B32" s="16"/>
      <c r="C32" s="16"/>
      <c r="D32" s="41" t="str">
        <f>IFERROR(B32/$B$43,"")</f>
        <v/>
      </c>
      <c r="E32" s="36" t="str">
        <f>IFERROR(B32/'PAB Financing Summary'!$B$8,"")</f>
        <v/>
      </c>
      <c r="F32" s="15"/>
    </row>
    <row r="33" spans="1:6">
      <c r="A33" s="37" t="s">
        <v>115</v>
      </c>
      <c r="B33" s="16"/>
      <c r="C33" s="16"/>
      <c r="D33" s="41" t="str">
        <f>IFERROR(B33/$B$43,"")</f>
        <v/>
      </c>
      <c r="E33" s="36" t="str">
        <f>IFERROR(B33/'PAB Financing Summary'!$B$8,"")</f>
        <v/>
      </c>
      <c r="F33" s="15"/>
    </row>
    <row r="34" spans="1:6">
      <c r="A34" s="37" t="s">
        <v>116</v>
      </c>
      <c r="B34" s="16"/>
      <c r="C34" s="16"/>
      <c r="D34" s="41" t="str">
        <f>IFERROR(B34/$B$43,"")</f>
        <v/>
      </c>
      <c r="E34" s="36" t="str">
        <f>IFERROR(B34/'PAB Financing Summary'!$B$8,"")</f>
        <v/>
      </c>
      <c r="F34" s="15"/>
    </row>
    <row r="35" spans="1:6">
      <c r="A35" s="45" t="s">
        <v>117</v>
      </c>
      <c r="B35" s="46"/>
      <c r="C35" s="46"/>
      <c r="D35" s="46"/>
      <c r="E35" s="46"/>
      <c r="F35" s="47"/>
    </row>
    <row r="36" spans="1:6">
      <c r="A36" s="37" t="s">
        <v>118</v>
      </c>
      <c r="B36" s="16"/>
      <c r="C36" s="16"/>
      <c r="D36" s="41" t="str">
        <f>IFERROR(B36/$B$43,"")</f>
        <v/>
      </c>
      <c r="E36" s="36" t="str">
        <f>IFERROR(B36/'PAB Financing Summary'!$B$8,"")</f>
        <v/>
      </c>
      <c r="F36" s="15"/>
    </row>
    <row r="37" spans="1:6">
      <c r="A37" s="37" t="s">
        <v>119</v>
      </c>
      <c r="B37" s="16"/>
      <c r="C37" s="16"/>
      <c r="D37" s="41" t="str">
        <f>IFERROR(B37/$B$43,"")</f>
        <v/>
      </c>
      <c r="E37" s="36" t="str">
        <f>IFERROR(B37/'PAB Financing Summary'!$B$8,"")</f>
        <v/>
      </c>
      <c r="F37" s="15"/>
    </row>
    <row r="38" spans="1:6">
      <c r="A38" s="37" t="s">
        <v>120</v>
      </c>
      <c r="B38" s="16"/>
      <c r="C38" s="16"/>
      <c r="D38" s="41" t="str">
        <f>IFERROR(B38/$B$43,"")</f>
        <v/>
      </c>
      <c r="E38" s="36" t="str">
        <f>IFERROR(B38/'PAB Financing Summary'!$B$8,"")</f>
        <v/>
      </c>
      <c r="F38" s="15"/>
    </row>
    <row r="39" spans="1:6">
      <c r="A39" s="37" t="s">
        <v>121</v>
      </c>
      <c r="B39" s="16"/>
      <c r="C39" s="16"/>
      <c r="D39" s="41" t="str">
        <f>IFERROR(B39/$B$43,"")</f>
        <v/>
      </c>
      <c r="E39" s="36" t="str">
        <f>IFERROR(B39/'PAB Financing Summary'!$B$8,"")</f>
        <v/>
      </c>
      <c r="F39" s="15"/>
    </row>
    <row r="40" spans="1:6">
      <c r="A40" s="22"/>
      <c r="B40" s="22"/>
      <c r="C40" s="22"/>
      <c r="D40" s="22"/>
      <c r="E40" s="22"/>
      <c r="F40" s="22"/>
    </row>
    <row r="41" spans="1:6">
      <c r="A41" s="22"/>
      <c r="B41" s="22"/>
      <c r="C41" s="22"/>
      <c r="D41" s="22"/>
      <c r="E41" s="22"/>
      <c r="F41" s="22"/>
    </row>
    <row r="42" spans="1:6">
      <c r="A42" s="22"/>
      <c r="B42" s="22"/>
      <c r="C42" s="22"/>
      <c r="D42" s="22"/>
      <c r="E42" s="22"/>
      <c r="F42" s="22"/>
    </row>
    <row r="43" spans="1:6">
      <c r="A43" s="31" t="s">
        <v>122</v>
      </c>
      <c r="B43" s="30">
        <f>SUM(B8,B9,B10,B12,B13,B14,B15,B16,B17,B18,B19,B21,B22,B23,B24,B25,B26,B27,B28,B30,B31,B32,B33,B34,B36,B37,B38,B39)</f>
        <v>0</v>
      </c>
      <c r="C43" s="30">
        <f>SUM(C8,C9,C10,C12,C13,C14,C15,C16,C17,C18,C19,C21,C22,C23,C24,C25,C26,C27,C28,C30,C31,C32,C33,C34,C36,C37,C38,C39)</f>
        <v>0</v>
      </c>
      <c r="D43" s="48" t="str">
        <f>IFERROR(C43/B43,"")</f>
        <v/>
      </c>
      <c r="E43" s="31" t="str">
        <f>IFERROR(B43/'PAB Financing Summary'!$B$8,"")</f>
        <v/>
      </c>
      <c r="F43" s="31" t="s">
        <v>123</v>
      </c>
    </row>
    <row r="44" spans="1:6">
      <c r="A44" s="22"/>
      <c r="B44" s="22"/>
      <c r="C44" s="22"/>
      <c r="D44" s="22"/>
      <c r="E44" s="22"/>
      <c r="F44" s="22"/>
    </row>
    <row r="45" spans="1:6">
      <c r="A45" s="23" t="s">
        <v>124</v>
      </c>
      <c r="B45" s="23"/>
      <c r="C45" s="23"/>
      <c r="D45" s="23"/>
      <c r="E45" s="23"/>
      <c r="F45" s="23"/>
    </row>
    <row r="46" spans="1:6">
      <c r="A46" s="25" t="s">
        <v>54</v>
      </c>
      <c r="B46" s="25" t="s">
        <v>125</v>
      </c>
      <c r="C46" s="35" t="s">
        <v>56</v>
      </c>
      <c r="D46" s="35"/>
      <c r="E46" s="35"/>
      <c r="F46" s="35"/>
    </row>
    <row r="47" spans="1:6">
      <c r="A47" s="24" t="s">
        <v>126</v>
      </c>
      <c r="B47" s="36" t="str">
        <f>IFERROR(B43/'PAB Financing Summary'!B10,"")</f>
        <v/>
      </c>
      <c r="C47" s="38" t="s">
        <v>127</v>
      </c>
      <c r="D47" s="38"/>
      <c r="E47" s="38"/>
      <c r="F47" s="38"/>
    </row>
    <row r="48" spans="1:6" ht="24">
      <c r="A48" s="24" t="s">
        <v>128</v>
      </c>
      <c r="B48" s="36" t="str">
        <f>IFERROR(B43/'PAB Financing Summary'!F10,"")</f>
        <v/>
      </c>
      <c r="C48" s="38" t="s">
        <v>129</v>
      </c>
      <c r="D48" s="38"/>
      <c r="E48" s="38"/>
      <c r="F48" s="38"/>
    </row>
    <row r="49" spans="1:6">
      <c r="A49" s="24" t="s">
        <v>130</v>
      </c>
      <c r="B49" s="36" t="str">
        <f>IFERROR(B14/'PAB Financing Summary'!B9,"")</f>
        <v/>
      </c>
      <c r="C49" s="38" t="s">
        <v>131</v>
      </c>
      <c r="D49" s="38"/>
      <c r="E49" s="38"/>
      <c r="F49" s="38"/>
    </row>
    <row r="50" spans="1:6">
      <c r="A50" s="24" t="s">
        <v>132</v>
      </c>
      <c r="B50" s="36" t="str">
        <f>IFERROR(B15/SUM('PAB Financing Summary'!F9,'PAB Financing Summary'!H9),"")</f>
        <v/>
      </c>
      <c r="C50" s="38" t="s">
        <v>133</v>
      </c>
      <c r="D50" s="38"/>
      <c r="E50" s="38"/>
      <c r="F50" s="38"/>
    </row>
    <row r="51" spans="1:6">
      <c r="A51" s="24" t="s">
        <v>134</v>
      </c>
      <c r="B51" s="36" t="str">
        <f>IFERROR(B16/'PAB Financing Summary'!J9,"")</f>
        <v/>
      </c>
      <c r="C51" s="38" t="s">
        <v>135</v>
      </c>
      <c r="D51" s="38"/>
      <c r="E51" s="38"/>
      <c r="F51" s="38"/>
    </row>
    <row r="52" spans="1:6">
      <c r="A52" s="24" t="s">
        <v>136</v>
      </c>
      <c r="B52" s="36" t="str">
        <f>IFERROR(B16/'PAB Financing Summary'!H8,"")</f>
        <v/>
      </c>
      <c r="C52" s="38" t="s">
        <v>137</v>
      </c>
      <c r="D52" s="38"/>
      <c r="E52" s="38"/>
      <c r="F52" s="38"/>
    </row>
    <row r="53" spans="1:6">
      <c r="A53" s="22"/>
      <c r="B53" s="22"/>
      <c r="C53" s="22"/>
      <c r="D53" s="22"/>
      <c r="E53" s="22"/>
      <c r="F53" s="22"/>
    </row>
    <row r="54" spans="1:6">
      <c r="A54" s="25" t="s">
        <v>138</v>
      </c>
      <c r="B54" s="25" t="s">
        <v>125</v>
      </c>
      <c r="C54" s="25" t="s">
        <v>30</v>
      </c>
      <c r="D54" s="35" t="s">
        <v>56</v>
      </c>
      <c r="E54" s="35"/>
      <c r="F54" s="35"/>
    </row>
    <row r="55" spans="1:6">
      <c r="A55" s="24" t="s">
        <v>139</v>
      </c>
      <c r="B55" s="39">
        <f>B43-C43</f>
        <v>0</v>
      </c>
      <c r="C55" s="37" t="str">
        <f>IF(B43&lt;=0,"INCOMPLETE",IF(B55&gt;=0,"OK","REVIEW"))</f>
        <v>INCOMPLETE</v>
      </c>
      <c r="D55" s="38" t="s">
        <v>140</v>
      </c>
      <c r="E55" s="38"/>
      <c r="F55" s="38"/>
    </row>
    <row r="56" spans="1:6">
      <c r="A56" s="24" t="s">
        <v>141</v>
      </c>
      <c r="B56" s="39">
        <f>B43-'PAB Financing Summary'!B54</f>
        <v>0</v>
      </c>
      <c r="C56" s="37" t="str">
        <f>IF(B43&lt;=0,"INCOMPLETE",IF(ABS(B56)&lt;=1,"OK","REVIEW"))</f>
        <v>INCOMPLETE</v>
      </c>
      <c r="D56" s="38" t="s">
        <v>61</v>
      </c>
      <c r="E56" s="38"/>
      <c r="F56" s="38"/>
    </row>
  </sheetData>
  <sheetProtection algorithmName="SHA-512" hashValue="MdkQeUkOoLqIYY2AZZsVBSBaOhRSeGOtFKK7cM5hj6QoCfGCrnAXwrxd35dcleHouAPmL+WSvKlYF5lA2GoHGQ==" saltValue="gPwKQu3+w56xb0a1Hez3HQ==" spinCount="100000" sheet="1" objects="1" scenarios="1" formatCells="0" selectLockedCells="1"/>
  <mergeCells count="19">
    <mergeCell ref="C52:F52"/>
    <mergeCell ref="D54:F54"/>
    <mergeCell ref="D55:F55"/>
    <mergeCell ref="D56:F56"/>
    <mergeCell ref="C47:F47"/>
    <mergeCell ref="C48:F48"/>
    <mergeCell ref="C49:F49"/>
    <mergeCell ref="C50:F50"/>
    <mergeCell ref="C51:F51"/>
    <mergeCell ref="A20:F20"/>
    <mergeCell ref="A29:F29"/>
    <mergeCell ref="A35:F35"/>
    <mergeCell ref="A45:F45"/>
    <mergeCell ref="C46:F46"/>
    <mergeCell ref="A1:F1"/>
    <mergeCell ref="A2:F2"/>
    <mergeCell ref="B4:F4"/>
    <mergeCell ref="A7:F7"/>
    <mergeCell ref="A11:F11"/>
  </mergeCells>
  <conditionalFormatting sqref="C8:C10">
    <cfRule type="expression" dxfId="6" priority="1">
      <formula>C8&gt;B8</formula>
    </cfRule>
  </conditionalFormatting>
  <conditionalFormatting sqref="C12:C19">
    <cfRule type="expression" dxfId="5" priority="4">
      <formula>C12&gt;B12</formula>
    </cfRule>
  </conditionalFormatting>
  <conditionalFormatting sqref="C21:C28">
    <cfRule type="expression" dxfId="4" priority="12">
      <formula>C21&gt;B21</formula>
    </cfRule>
  </conditionalFormatting>
  <conditionalFormatting sqref="C30:C34">
    <cfRule type="expression" dxfId="3" priority="20">
      <formula>C30&gt;B30</formula>
    </cfRule>
  </conditionalFormatting>
  <conditionalFormatting sqref="C36:C39">
    <cfRule type="expression" dxfId="2" priority="25">
      <formula>C36&gt;B36</formula>
    </cfRule>
  </conditionalFormatting>
  <pageMargins left="0.7" right="0.7" top="0.75" bottom="0.75" header="0.3" footer="0.3"/>
  <pageSetup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47"/>
  <sheetViews>
    <sheetView showGridLines="0" workbookViewId="0">
      <selection activeCell="F3" sqref="F3"/>
    </sheetView>
  </sheetViews>
  <sheetFormatPr defaultRowHeight="14.25"/>
  <cols>
    <col min="1" max="1" width="40" style="9" customWidth="1"/>
    <col min="2" max="2" width="19" style="9" customWidth="1"/>
    <col min="3" max="3" width="22" style="9" customWidth="1"/>
    <col min="4" max="4" width="17" style="9" customWidth="1"/>
    <col min="5" max="5" width="28" style="9" customWidth="1"/>
    <col min="6" max="6" width="35" style="9" customWidth="1"/>
    <col min="7" max="16384" width="9" style="9"/>
  </cols>
  <sheetData>
    <row r="1" spans="1:6" ht="27.95" customHeight="1">
      <c r="A1" s="19" t="s">
        <v>196</v>
      </c>
      <c r="B1" s="19"/>
      <c r="C1" s="19"/>
      <c r="D1" s="19"/>
      <c r="E1" s="19"/>
      <c r="F1" s="19"/>
    </row>
    <row r="2" spans="1:6" ht="33.950000000000003" customHeight="1">
      <c r="A2" s="20" t="s">
        <v>192</v>
      </c>
      <c r="B2" s="21"/>
      <c r="C2" s="21"/>
      <c r="D2" s="21"/>
      <c r="E2" s="21"/>
      <c r="F2" s="21"/>
    </row>
    <row r="3" spans="1:6">
      <c r="A3" s="24" t="s">
        <v>1</v>
      </c>
      <c r="B3" s="44" t="str">
        <f>IF('PAB Financing Summary'!B5="","",'PAB Financing Summary'!B5)</f>
        <v/>
      </c>
      <c r="C3" s="44"/>
      <c r="D3" s="44"/>
      <c r="E3" s="24" t="s">
        <v>142</v>
      </c>
      <c r="F3" s="18"/>
    </row>
    <row r="4" spans="1:6">
      <c r="A4" s="22"/>
      <c r="B4" s="22"/>
      <c r="C4" s="22"/>
      <c r="D4" s="22"/>
      <c r="E4" s="22"/>
      <c r="F4" s="22"/>
    </row>
    <row r="5" spans="1:6">
      <c r="A5" s="25" t="s">
        <v>143</v>
      </c>
      <c r="B5" s="25" t="s">
        <v>144</v>
      </c>
      <c r="C5" s="25" t="s">
        <v>145</v>
      </c>
      <c r="D5" s="25" t="s">
        <v>146</v>
      </c>
      <c r="E5" s="25" t="s">
        <v>147</v>
      </c>
      <c r="F5" s="25" t="s">
        <v>148</v>
      </c>
    </row>
    <row r="6" spans="1:6">
      <c r="A6" s="45" t="s">
        <v>149</v>
      </c>
      <c r="B6" s="46"/>
      <c r="C6" s="46"/>
      <c r="D6" s="46"/>
      <c r="E6" s="46"/>
      <c r="F6" s="47"/>
    </row>
    <row r="7" spans="1:6">
      <c r="A7" s="24" t="s">
        <v>150</v>
      </c>
      <c r="B7" s="16"/>
      <c r="C7" s="41" t="str">
        <f>IFERROR(B7/$B$11,"")</f>
        <v/>
      </c>
      <c r="D7" s="36" t="str">
        <f>IFERROR(B7/'PAB Financing Summary'!$B$8,"")</f>
        <v/>
      </c>
      <c r="E7" s="15"/>
      <c r="F7" s="15"/>
    </row>
    <row r="8" spans="1:6">
      <c r="A8" s="24" t="s">
        <v>151</v>
      </c>
      <c r="B8" s="16"/>
      <c r="C8" s="41" t="str">
        <f>IFERROR(B8/$B$11,"")</f>
        <v/>
      </c>
      <c r="D8" s="36" t="str">
        <f>IFERROR(B8/'PAB Financing Summary'!$B$8,"")</f>
        <v/>
      </c>
      <c r="E8" s="15"/>
      <c r="F8" s="15"/>
    </row>
    <row r="9" spans="1:6">
      <c r="A9" s="24" t="s">
        <v>152</v>
      </c>
      <c r="B9" s="39">
        <f>SUM(B7:B8)</f>
        <v>0</v>
      </c>
      <c r="C9" s="41" t="str">
        <f>IFERROR(B9/$B$11,"")</f>
        <v/>
      </c>
      <c r="D9" s="36" t="str">
        <f>IFERROR(B9/'PAB Financing Summary'!$B$8,"")</f>
        <v/>
      </c>
      <c r="E9" s="37"/>
      <c r="F9" s="37"/>
    </row>
    <row r="10" spans="1:6">
      <c r="A10" s="24" t="s">
        <v>153</v>
      </c>
      <c r="B10" s="16"/>
      <c r="C10" s="41" t="str">
        <f>IFERROR(B10/$B$11,"")</f>
        <v/>
      </c>
      <c r="D10" s="36" t="str">
        <f>IFERROR(B10/'PAB Financing Summary'!$B$8,"")</f>
        <v/>
      </c>
      <c r="E10" s="15"/>
      <c r="F10" s="15"/>
    </row>
    <row r="11" spans="1:6">
      <c r="A11" s="24" t="s">
        <v>154</v>
      </c>
      <c r="B11" s="39">
        <f>B9-B10</f>
        <v>0</v>
      </c>
      <c r="C11" s="41" t="str">
        <f>IFERROR(B11/$B$11,"")</f>
        <v/>
      </c>
      <c r="D11" s="36" t="str">
        <f>IFERROR(B11/'PAB Financing Summary'!$B$8,"")</f>
        <v/>
      </c>
      <c r="E11" s="37"/>
      <c r="F11" s="37"/>
    </row>
    <row r="12" spans="1:6">
      <c r="A12" s="22"/>
      <c r="B12" s="22"/>
      <c r="C12" s="22"/>
      <c r="D12" s="22"/>
      <c r="E12" s="22"/>
      <c r="F12" s="22"/>
    </row>
    <row r="13" spans="1:6">
      <c r="A13" s="45" t="s">
        <v>155</v>
      </c>
      <c r="B13" s="46"/>
      <c r="C13" s="46"/>
      <c r="D13" s="46"/>
      <c r="E13" s="46"/>
      <c r="F13" s="47"/>
    </row>
    <row r="14" spans="1:6">
      <c r="A14" s="24" t="s">
        <v>156</v>
      </c>
      <c r="B14" s="16"/>
      <c r="C14" s="41" t="str">
        <f t="shared" ref="C14:C32" si="0">IFERROR(B14/$B$11,"")</f>
        <v/>
      </c>
      <c r="D14" s="36" t="str">
        <f>IFERROR(B14/'PAB Financing Summary'!$B$8,"")</f>
        <v/>
      </c>
      <c r="E14" s="15"/>
      <c r="F14" s="15"/>
    </row>
    <row r="15" spans="1:6">
      <c r="A15" s="24" t="s">
        <v>157</v>
      </c>
      <c r="B15" s="16"/>
      <c r="C15" s="41" t="str">
        <f t="shared" si="0"/>
        <v/>
      </c>
      <c r="D15" s="36" t="str">
        <f>IFERROR(B15/'PAB Financing Summary'!$B$8,"")</f>
        <v/>
      </c>
      <c r="E15" s="15"/>
      <c r="F15" s="15"/>
    </row>
    <row r="16" spans="1:6">
      <c r="A16" s="24" t="s">
        <v>158</v>
      </c>
      <c r="B16" s="16"/>
      <c r="C16" s="41" t="str">
        <f t="shared" si="0"/>
        <v/>
      </c>
      <c r="D16" s="36" t="str">
        <f>IFERROR(B16/'PAB Financing Summary'!$B$8,"")</f>
        <v/>
      </c>
      <c r="E16" s="15"/>
      <c r="F16" s="15"/>
    </row>
    <row r="17" spans="1:6">
      <c r="A17" s="24" t="s">
        <v>159</v>
      </c>
      <c r="B17" s="16"/>
      <c r="C17" s="41" t="str">
        <f t="shared" si="0"/>
        <v/>
      </c>
      <c r="D17" s="36" t="str">
        <f>IFERROR(B17/'PAB Financing Summary'!$B$8,"")</f>
        <v/>
      </c>
      <c r="E17" s="15"/>
      <c r="F17" s="15"/>
    </row>
    <row r="18" spans="1:6">
      <c r="A18" s="24" t="s">
        <v>160</v>
      </c>
      <c r="B18" s="16"/>
      <c r="C18" s="41" t="str">
        <f t="shared" si="0"/>
        <v/>
      </c>
      <c r="D18" s="36" t="str">
        <f>IFERROR(B18/'PAB Financing Summary'!$B$8,"")</f>
        <v/>
      </c>
      <c r="E18" s="15"/>
      <c r="F18" s="15"/>
    </row>
    <row r="19" spans="1:6">
      <c r="A19" s="24" t="s">
        <v>161</v>
      </c>
      <c r="B19" s="16"/>
      <c r="C19" s="41" t="str">
        <f t="shared" si="0"/>
        <v/>
      </c>
      <c r="D19" s="36" t="str">
        <f>IFERROR(B19/'PAB Financing Summary'!$B$8,"")</f>
        <v/>
      </c>
      <c r="E19" s="15"/>
      <c r="F19" s="15"/>
    </row>
    <row r="20" spans="1:6">
      <c r="A20" s="24" t="s">
        <v>162</v>
      </c>
      <c r="B20" s="16"/>
      <c r="C20" s="41" t="str">
        <f t="shared" si="0"/>
        <v/>
      </c>
      <c r="D20" s="36" t="str">
        <f>IFERROR(B20/'PAB Financing Summary'!$B$8,"")</f>
        <v/>
      </c>
      <c r="E20" s="15"/>
      <c r="F20" s="15"/>
    </row>
    <row r="21" spans="1:6">
      <c r="A21" s="24" t="s">
        <v>163</v>
      </c>
      <c r="B21" s="16"/>
      <c r="C21" s="41" t="str">
        <f t="shared" si="0"/>
        <v/>
      </c>
      <c r="D21" s="36" t="str">
        <f>IFERROR(B21/'PAB Financing Summary'!$B$8,"")</f>
        <v/>
      </c>
      <c r="E21" s="15"/>
      <c r="F21" s="15"/>
    </row>
    <row r="22" spans="1:6">
      <c r="A22" s="24" t="s">
        <v>164</v>
      </c>
      <c r="B22" s="16"/>
      <c r="C22" s="41" t="str">
        <f t="shared" si="0"/>
        <v/>
      </c>
      <c r="D22" s="36" t="str">
        <f>IFERROR(B22/'PAB Financing Summary'!$B$8,"")</f>
        <v/>
      </c>
      <c r="E22" s="15"/>
      <c r="F22" s="15"/>
    </row>
    <row r="23" spans="1:6">
      <c r="A23" s="24" t="s">
        <v>165</v>
      </c>
      <c r="B23" s="16"/>
      <c r="C23" s="41" t="str">
        <f t="shared" si="0"/>
        <v/>
      </c>
      <c r="D23" s="36" t="str">
        <f>IFERROR(B23/'PAB Financing Summary'!$B$8,"")</f>
        <v/>
      </c>
      <c r="E23" s="15"/>
      <c r="F23" s="15"/>
    </row>
    <row r="24" spans="1:6">
      <c r="A24" s="24" t="s">
        <v>166</v>
      </c>
      <c r="B24" s="16"/>
      <c r="C24" s="41" t="str">
        <f t="shared" si="0"/>
        <v/>
      </c>
      <c r="D24" s="36" t="str">
        <f>IFERROR(B24/'PAB Financing Summary'!$B$8,"")</f>
        <v/>
      </c>
      <c r="E24" s="15"/>
      <c r="F24" s="15"/>
    </row>
    <row r="25" spans="1:6">
      <c r="A25" s="24" t="s">
        <v>167</v>
      </c>
      <c r="B25" s="16"/>
      <c r="C25" s="41" t="str">
        <f t="shared" si="0"/>
        <v/>
      </c>
      <c r="D25" s="36" t="str">
        <f>IFERROR(B25/'PAB Financing Summary'!$B$8,"")</f>
        <v/>
      </c>
      <c r="E25" s="15"/>
      <c r="F25" s="15"/>
    </row>
    <row r="26" spans="1:6">
      <c r="A26" s="24" t="s">
        <v>168</v>
      </c>
      <c r="B26" s="16"/>
      <c r="C26" s="41" t="str">
        <f t="shared" si="0"/>
        <v/>
      </c>
      <c r="D26" s="36" t="str">
        <f>IFERROR(B26/'PAB Financing Summary'!$B$8,"")</f>
        <v/>
      </c>
      <c r="E26" s="15"/>
      <c r="F26" s="15"/>
    </row>
    <row r="27" spans="1:6">
      <c r="A27" s="24" t="s">
        <v>169</v>
      </c>
      <c r="B27" s="16"/>
      <c r="C27" s="41" t="str">
        <f t="shared" si="0"/>
        <v/>
      </c>
      <c r="D27" s="36" t="str">
        <f>IFERROR(B27/'PAB Financing Summary'!$B$8,"")</f>
        <v/>
      </c>
      <c r="E27" s="15"/>
      <c r="F27" s="15"/>
    </row>
    <row r="28" spans="1:6">
      <c r="A28" s="24" t="s">
        <v>170</v>
      </c>
      <c r="B28" s="16"/>
      <c r="C28" s="41" t="str">
        <f t="shared" si="0"/>
        <v/>
      </c>
      <c r="D28" s="36" t="str">
        <f>IFERROR(B28/'PAB Financing Summary'!$B$8,"")</f>
        <v/>
      </c>
      <c r="E28" s="15"/>
      <c r="F28" s="15"/>
    </row>
    <row r="29" spans="1:6">
      <c r="A29" s="24" t="s">
        <v>171</v>
      </c>
      <c r="B29" s="16"/>
      <c r="C29" s="41" t="str">
        <f t="shared" si="0"/>
        <v/>
      </c>
      <c r="D29" s="36" t="str">
        <f>IFERROR(B29/'PAB Financing Summary'!$B$8,"")</f>
        <v/>
      </c>
      <c r="E29" s="15"/>
      <c r="F29" s="15"/>
    </row>
    <row r="30" spans="1:6">
      <c r="A30" s="24" t="s">
        <v>172</v>
      </c>
      <c r="B30" s="16"/>
      <c r="C30" s="41" t="str">
        <f t="shared" si="0"/>
        <v/>
      </c>
      <c r="D30" s="36" t="str">
        <f>IFERROR(B30/'PAB Financing Summary'!$B$8,"")</f>
        <v/>
      </c>
      <c r="E30" s="15"/>
      <c r="F30" s="15"/>
    </row>
    <row r="31" spans="1:6">
      <c r="A31" s="24" t="s">
        <v>173</v>
      </c>
      <c r="B31" s="39">
        <f>SUM(B14:B30)</f>
        <v>0</v>
      </c>
      <c r="C31" s="41" t="str">
        <f t="shared" si="0"/>
        <v/>
      </c>
      <c r="D31" s="36" t="str">
        <f>IFERROR(B31/'PAB Financing Summary'!$B$8,"")</f>
        <v/>
      </c>
      <c r="E31" s="37"/>
      <c r="F31" s="37"/>
    </row>
    <row r="32" spans="1:6">
      <c r="A32" s="24" t="s">
        <v>174</v>
      </c>
      <c r="B32" s="39">
        <f>B11-B31</f>
        <v>0</v>
      </c>
      <c r="C32" s="41" t="str">
        <f t="shared" si="0"/>
        <v/>
      </c>
      <c r="D32" s="36" t="str">
        <f>IFERROR(B32/'PAB Financing Summary'!$B$8,"")</f>
        <v/>
      </c>
      <c r="E32" s="37"/>
      <c r="F32" s="37"/>
    </row>
    <row r="33" spans="1:6">
      <c r="A33" s="22"/>
      <c r="B33" s="22"/>
      <c r="C33" s="22"/>
      <c r="D33" s="22"/>
      <c r="E33" s="22"/>
      <c r="F33" s="22"/>
    </row>
    <row r="34" spans="1:6">
      <c r="A34" s="45" t="s">
        <v>175</v>
      </c>
      <c r="B34" s="46"/>
      <c r="C34" s="46"/>
      <c r="D34" s="46"/>
      <c r="E34" s="46"/>
      <c r="F34" s="47"/>
    </row>
    <row r="35" spans="1:6">
      <c r="A35" s="24" t="s">
        <v>75</v>
      </c>
      <c r="B35" s="36">
        <f>'PAB Financing Summary'!H45</f>
        <v>0</v>
      </c>
      <c r="C35" s="41" t="str">
        <f>IFERROR(B35/$B$11,"")</f>
        <v/>
      </c>
      <c r="D35" s="36" t="str">
        <f>IFERROR(B35/'PAB Financing Summary'!$B$8,"")</f>
        <v/>
      </c>
      <c r="E35" s="37"/>
      <c r="F35" s="37"/>
    </row>
    <row r="36" spans="1:6">
      <c r="A36" s="24" t="s">
        <v>176</v>
      </c>
      <c r="B36" s="39">
        <f>B32-B35</f>
        <v>0</v>
      </c>
      <c r="C36" s="41" t="str">
        <f>IFERROR(B36/$B$11,"")</f>
        <v/>
      </c>
      <c r="D36" s="36" t="str">
        <f>IFERROR(B36/'PAB Financing Summary'!$B$8,"")</f>
        <v/>
      </c>
      <c r="E36" s="37"/>
      <c r="F36" s="37"/>
    </row>
    <row r="37" spans="1:6">
      <c r="A37" s="24" t="s">
        <v>76</v>
      </c>
      <c r="B37" s="42" t="str">
        <f>IF(B35&lt;=0,"",B32/B35)</f>
        <v/>
      </c>
      <c r="C37" s="41" t="str">
        <f>IFERROR(B37/$B$11,"")</f>
        <v/>
      </c>
      <c r="D37" s="36" t="str">
        <f>IFERROR(B37/'PAB Financing Summary'!$B$8,"")</f>
        <v/>
      </c>
      <c r="E37" s="37"/>
      <c r="F37" s="37"/>
    </row>
    <row r="38" spans="1:6">
      <c r="A38" s="22"/>
      <c r="B38" s="22"/>
      <c r="C38" s="22"/>
      <c r="D38" s="22"/>
      <c r="E38" s="22"/>
      <c r="F38" s="22"/>
    </row>
    <row r="39" spans="1:6">
      <c r="A39" s="23" t="s">
        <v>177</v>
      </c>
      <c r="B39" s="23"/>
      <c r="C39" s="23"/>
      <c r="D39" s="23"/>
      <c r="E39" s="23"/>
      <c r="F39" s="23"/>
    </row>
    <row r="40" spans="1:6">
      <c r="A40" s="25" t="s">
        <v>138</v>
      </c>
      <c r="B40" s="25" t="s">
        <v>125</v>
      </c>
      <c r="C40" s="25" t="s">
        <v>30</v>
      </c>
      <c r="D40" s="35" t="s">
        <v>56</v>
      </c>
      <c r="E40" s="35"/>
      <c r="F40" s="35"/>
    </row>
    <row r="41" spans="1:6">
      <c r="A41" s="24" t="s">
        <v>178</v>
      </c>
      <c r="B41" s="39">
        <f>B32</f>
        <v>0</v>
      </c>
      <c r="C41" s="37" t="str">
        <f>IF(B11&lt;=0,"INCOMPLETE",IF(B41&gt;0,"OK","REVIEW"))</f>
        <v>INCOMPLETE</v>
      </c>
      <c r="D41" s="38" t="s">
        <v>179</v>
      </c>
      <c r="E41" s="38"/>
      <c r="F41" s="38"/>
    </row>
    <row r="42" spans="1:6">
      <c r="A42" s="24" t="s">
        <v>180</v>
      </c>
      <c r="B42" s="42" t="str">
        <f>B37</f>
        <v/>
      </c>
      <c r="C42" s="37" t="str">
        <f>IF(B42="","INCOMPLETE",IF(B42&lt;1,"REVIEW","CALCULATED"))</f>
        <v>INCOMPLETE</v>
      </c>
      <c r="D42" s="38" t="s">
        <v>181</v>
      </c>
      <c r="E42" s="38"/>
      <c r="F42" s="38"/>
    </row>
    <row r="43" spans="1:6">
      <c r="A43" s="24" t="s">
        <v>182</v>
      </c>
      <c r="B43" s="10"/>
      <c r="C43" s="10"/>
      <c r="D43" s="10"/>
      <c r="E43" s="10"/>
      <c r="F43" s="10"/>
    </row>
    <row r="44" spans="1:6">
      <c r="A44" s="24" t="s">
        <v>183</v>
      </c>
      <c r="B44" s="11"/>
      <c r="C44" s="38" t="s">
        <v>184</v>
      </c>
      <c r="D44" s="38"/>
      <c r="E44" s="38"/>
      <c r="F44" s="38"/>
    </row>
    <row r="45" spans="1:6">
      <c r="A45" s="49" t="s">
        <v>193</v>
      </c>
      <c r="B45" s="50"/>
      <c r="C45" s="50"/>
      <c r="D45" s="50"/>
      <c r="E45" s="50"/>
      <c r="F45" s="51"/>
    </row>
    <row r="46" spans="1:6">
      <c r="A46" s="52"/>
      <c r="B46" s="53"/>
      <c r="C46" s="53"/>
      <c r="D46" s="53"/>
      <c r="E46" s="53"/>
      <c r="F46" s="54"/>
    </row>
    <row r="47" spans="1:6" ht="36" customHeight="1">
      <c r="A47" s="55"/>
      <c r="B47" s="56"/>
      <c r="C47" s="56"/>
      <c r="D47" s="56"/>
      <c r="E47" s="56"/>
      <c r="F47" s="57"/>
    </row>
  </sheetData>
  <sheetProtection algorithmName="SHA-512" hashValue="n1MtoJihwXy2gEw+yZrogU107q8JeEcmXYAaUC6EJLniyhcq12F1cDRMd33XN1wzERRfwAeX1NLaiZtKgk2GYA==" saltValue="uwhMWRVpEUBjE8qSTlorGw==" spinCount="100000" sheet="1" objects="1" scenarios="1" formatCells="0" selectLockedCells="1"/>
  <mergeCells count="13">
    <mergeCell ref="B43:F43"/>
    <mergeCell ref="C44:F44"/>
    <mergeCell ref="A45:F47"/>
    <mergeCell ref="A34:F34"/>
    <mergeCell ref="A39:F39"/>
    <mergeCell ref="D40:F40"/>
    <mergeCell ref="D41:F41"/>
    <mergeCell ref="D42:F42"/>
    <mergeCell ref="A1:F1"/>
    <mergeCell ref="A2:F2"/>
    <mergeCell ref="B3:D3"/>
    <mergeCell ref="A6:F6"/>
    <mergeCell ref="A13:F13"/>
  </mergeCells>
  <conditionalFormatting sqref="C41:C42">
    <cfRule type="containsText" dxfId="1" priority="1" operator="containsText" text="CALCULATED"/>
    <cfRule type="containsText" dxfId="0" priority="2" operator="containsText" text="REVIEW"/>
  </conditionalFormatting>
  <dataValidations count="2">
    <dataValidation type="date" sqref="F3" xr:uid="{00000000-0002-0000-0200-000000000000}">
      <formula1>DATE(2020,1,1)</formula1>
      <formula2>DATE(2050,12,31)</formula2>
    </dataValidation>
    <dataValidation type="whole" sqref="B44" xr:uid="{00000000-0002-0000-0200-000001000000}">
      <formula1>1</formula1>
      <formula2>100</formula2>
    </dataValidation>
  </dataValidations>
  <pageMargins left="0.7" right="0.7" top="0.75" bottom="0.7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18"/>
  <sheetViews>
    <sheetView showGridLines="0" workbookViewId="0">
      <selection sqref="A1:XFD1048576"/>
    </sheetView>
  </sheetViews>
  <sheetFormatPr defaultRowHeight="14.25"/>
  <cols>
    <col min="1" max="1" width="30" customWidth="1"/>
    <col min="2" max="4" width="24" customWidth="1"/>
  </cols>
  <sheetData>
    <row r="1" spans="1:4" ht="27.95" customHeight="1">
      <c r="A1" s="7" t="s">
        <v>197</v>
      </c>
      <c r="B1" s="7"/>
      <c r="C1" s="7"/>
      <c r="D1" s="7"/>
    </row>
    <row r="3" spans="1:4">
      <c r="A3" s="2" t="s">
        <v>1</v>
      </c>
      <c r="B3" s="8" t="str">
        <f>IF('PAB Financing Summary'!B5="","",'PAB Financing Summary'!B5)</f>
        <v/>
      </c>
      <c r="C3" s="8"/>
      <c r="D3" s="8"/>
    </row>
    <row r="5" spans="1:4" ht="33.950000000000003" customHeight="1">
      <c r="A5" s="3" t="s">
        <v>27</v>
      </c>
      <c r="B5" s="3" t="s">
        <v>185</v>
      </c>
      <c r="C5" s="3" t="s">
        <v>186</v>
      </c>
      <c r="D5" s="3" t="s">
        <v>187</v>
      </c>
    </row>
    <row r="6" spans="1:4">
      <c r="A6" s="5" t="str">
        <f>IF('PAB Financing Summary'!A17="","",'PAB Financing Summary'!A17)</f>
        <v>Sponsor Equity</v>
      </c>
      <c r="B6" s="6" t="str">
        <f>IF('PAB Financing Summary'!E17="","",'PAB Financing Summary'!E17)</f>
        <v/>
      </c>
      <c r="C6" s="6" t="str">
        <f>IF('PAB Financing Summary'!E33="","",'PAB Financing Summary'!E33)</f>
        <v/>
      </c>
      <c r="D6" s="6" t="str">
        <f t="shared" ref="D6:D17" si="0">IF(AND(B6="",C6=""),"",C6-B6)</f>
        <v/>
      </c>
    </row>
    <row r="7" spans="1:4">
      <c r="A7" s="5" t="str">
        <f>IF('PAB Financing Summary'!A18="","",'PAB Financing Summary'!A18)</f>
        <v>LIHTC Equity</v>
      </c>
      <c r="B7" s="6" t="str">
        <f>IF('PAB Financing Summary'!E18="","",'PAB Financing Summary'!E18)</f>
        <v/>
      </c>
      <c r="C7" s="6" t="str">
        <f>IF('PAB Financing Summary'!E34="","",'PAB Financing Summary'!E34)</f>
        <v/>
      </c>
      <c r="D7" s="6" t="str">
        <f t="shared" si="0"/>
        <v/>
      </c>
    </row>
    <row r="8" spans="1:4">
      <c r="A8" s="5" t="str">
        <f>IF('PAB Financing Summary'!A19="","",'PAB Financing Summary'!A19)</f>
        <v>Requested PAB Financing</v>
      </c>
      <c r="B8" s="6" t="str">
        <f>IF('PAB Financing Summary'!E19="","",'PAB Financing Summary'!E19)</f>
        <v/>
      </c>
      <c r="C8" s="6" t="str">
        <f>IF('PAB Financing Summary'!E35="","",'PAB Financing Summary'!E35)</f>
        <v/>
      </c>
      <c r="D8" s="6" t="str">
        <f t="shared" si="0"/>
        <v/>
      </c>
    </row>
    <row r="9" spans="1:4">
      <c r="A9" s="5" t="str">
        <f>IF('PAB Financing Summary'!A20="","",'PAB Financing Summary'!A20)</f>
        <v>Other Senior Debt</v>
      </c>
      <c r="B9" s="6" t="str">
        <f>IF('PAB Financing Summary'!E20="","",'PAB Financing Summary'!E20)</f>
        <v/>
      </c>
      <c r="C9" s="6" t="str">
        <f>IF('PAB Financing Summary'!E36="","",'PAB Financing Summary'!E36)</f>
        <v/>
      </c>
      <c r="D9" s="6" t="str">
        <f t="shared" si="0"/>
        <v/>
      </c>
    </row>
    <row r="10" spans="1:4">
      <c r="A10" s="5" t="str">
        <f>IF('PAB Financing Summary'!A21="","",'PAB Financing Summary'!A21)</f>
        <v>Subordinate Debt</v>
      </c>
      <c r="B10" s="6" t="str">
        <f>IF('PAB Financing Summary'!E21="","",'PAB Financing Summary'!E21)</f>
        <v/>
      </c>
      <c r="C10" s="6" t="str">
        <f>IF('PAB Financing Summary'!E37="","",'PAB Financing Summary'!E37)</f>
        <v/>
      </c>
      <c r="D10" s="6" t="str">
        <f t="shared" si="0"/>
        <v/>
      </c>
    </row>
    <row r="11" spans="1:4">
      <c r="A11" s="5" t="str">
        <f>IF('PAB Financing Summary'!A22="","",'PAB Financing Summary'!A22)</f>
        <v>Federal Funding</v>
      </c>
      <c r="B11" s="6" t="str">
        <f>IF('PAB Financing Summary'!E22="","",'PAB Financing Summary'!E22)</f>
        <v/>
      </c>
      <c r="C11" s="6" t="str">
        <f>IF('PAB Financing Summary'!E38="","",'PAB Financing Summary'!E38)</f>
        <v/>
      </c>
      <c r="D11" s="6" t="str">
        <f t="shared" si="0"/>
        <v/>
      </c>
    </row>
    <row r="12" spans="1:4">
      <c r="A12" s="5" t="str">
        <f>IF('PAB Financing Summary'!A23="","",'PAB Financing Summary'!A23)</f>
        <v>State Funding</v>
      </c>
      <c r="B12" s="6" t="str">
        <f>IF('PAB Financing Summary'!E23="","",'PAB Financing Summary'!E23)</f>
        <v/>
      </c>
      <c r="C12" s="6" t="str">
        <f>IF('PAB Financing Summary'!E39="","",'PAB Financing Summary'!E39)</f>
        <v/>
      </c>
      <c r="D12" s="6" t="str">
        <f t="shared" si="0"/>
        <v/>
      </c>
    </row>
    <row r="13" spans="1:4">
      <c r="A13" s="5" t="str">
        <f>IF('PAB Financing Summary'!A24="","",'PAB Financing Summary'!A24)</f>
        <v>City Funding</v>
      </c>
      <c r="B13" s="6" t="str">
        <f>IF('PAB Financing Summary'!E24="","",'PAB Financing Summary'!E24)</f>
        <v/>
      </c>
      <c r="C13" s="6" t="str">
        <f>IF('PAB Financing Summary'!E40="","",'PAB Financing Summary'!E40)</f>
        <v/>
      </c>
      <c r="D13" s="6" t="str">
        <f t="shared" si="0"/>
        <v/>
      </c>
    </row>
    <row r="14" spans="1:4">
      <c r="A14" s="5" t="str">
        <f>IF('PAB Financing Summary'!A25="","",'PAB Financing Summary'!A25)</f>
        <v>Other Public Funding</v>
      </c>
      <c r="B14" s="6" t="str">
        <f>IF('PAB Financing Summary'!E25="","",'PAB Financing Summary'!E25)</f>
        <v/>
      </c>
      <c r="C14" s="6" t="str">
        <f>IF('PAB Financing Summary'!E41="","",'PAB Financing Summary'!E41)</f>
        <v/>
      </c>
      <c r="D14" s="6" t="str">
        <f t="shared" si="0"/>
        <v/>
      </c>
    </row>
    <row r="15" spans="1:4">
      <c r="A15" s="5" t="str">
        <f>IF('PAB Financing Summary'!A26="","",'PAB Financing Summary'!A26)</f>
        <v>Grant</v>
      </c>
      <c r="B15" s="6" t="str">
        <f>IF('PAB Financing Summary'!E26="","",'PAB Financing Summary'!E26)</f>
        <v/>
      </c>
      <c r="C15" s="6" t="str">
        <f>IF('PAB Financing Summary'!E42="","",'PAB Financing Summary'!E42)</f>
        <v/>
      </c>
      <c r="D15" s="6" t="str">
        <f t="shared" si="0"/>
        <v/>
      </c>
    </row>
    <row r="16" spans="1:4">
      <c r="A16" s="5" t="str">
        <f>IF('PAB Financing Summary'!A27="","",'PAB Financing Summary'!A27)</f>
        <v>Deferred Developer Fee</v>
      </c>
      <c r="B16" s="6" t="str">
        <f>IF('PAB Financing Summary'!E27="","",'PAB Financing Summary'!E27)</f>
        <v/>
      </c>
      <c r="C16" s="6" t="str">
        <f>IF('PAB Financing Summary'!E43="","",'PAB Financing Summary'!E43)</f>
        <v/>
      </c>
      <c r="D16" s="6" t="str">
        <f t="shared" si="0"/>
        <v/>
      </c>
    </row>
    <row r="17" spans="1:4">
      <c r="A17" s="5" t="str">
        <f>IF('PAB Financing Summary'!A28="","",'PAB Financing Summary'!A28)</f>
        <v>Other</v>
      </c>
      <c r="B17" s="6" t="str">
        <f>IF('PAB Financing Summary'!E28="","",'PAB Financing Summary'!E28)</f>
        <v/>
      </c>
      <c r="C17" s="6" t="str">
        <f>IF('PAB Financing Summary'!E44="","",'PAB Financing Summary'!E44)</f>
        <v/>
      </c>
      <c r="D17" s="6" t="str">
        <f t="shared" si="0"/>
        <v/>
      </c>
    </row>
    <row r="18" spans="1:4">
      <c r="A18" s="1" t="s">
        <v>188</v>
      </c>
      <c r="B18" s="4">
        <f>'PAB Financing Summary'!E29</f>
        <v>0</v>
      </c>
      <c r="C18" s="4">
        <f>'PAB Financing Summary'!E45</f>
        <v>0</v>
      </c>
      <c r="D18" s="4">
        <f>C18-B18</f>
        <v>0</v>
      </c>
    </row>
  </sheetData>
  <sheetProtection algorithmName="SHA-512" hashValue="dSAOmFPpqrr642m6Ti7uHn1BngX1get/QoSCBI5YunsZSsNlh2qQtA01R8V7In6mCUx6xRD2C2IrYghLGpJFew==" saltValue="BoQo39swZLtdwPNJtIv/uA==" spinCount="100000" sheet="1" objects="1" scenarios="1" selectLockedCells="1" selectUnlockedCells="1"/>
  <mergeCells count="2">
    <mergeCell ref="A1:D1"/>
    <mergeCell ref="B3:D3"/>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5EEA404F70DF458C0C31C3B44A18C6" ma:contentTypeVersion="11" ma:contentTypeDescription="Create a new document." ma:contentTypeScope="" ma:versionID="3c993debde0179d62713febb2620ace8">
  <xsd:schema xmlns:xsd="http://www.w3.org/2001/XMLSchema" xmlns:xs="http://www.w3.org/2001/XMLSchema" xmlns:p="http://schemas.microsoft.com/office/2006/metadata/properties" xmlns:ns2="d5d660a7-0a1e-4be4-8990-a99db26ba3b2" xmlns:ns3="f3b16d9e-ccdd-43cf-8667-751168fb786e" targetNamespace="http://schemas.microsoft.com/office/2006/metadata/properties" ma:root="true" ma:fieldsID="8eb5308617558f4955b30255bdb6ea0b" ns2:_="" ns3:_="">
    <xsd:import namespace="d5d660a7-0a1e-4be4-8990-a99db26ba3b2"/>
    <xsd:import namespace="f3b16d9e-ccdd-43cf-8667-751168fb78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d660a7-0a1e-4be4-8990-a99db26ba3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d6e4f9-6b17-4508-8759-2a7912342a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b16d9e-ccdd-43cf-8667-751168fb786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bf1b7b4-e818-4264-b070-c1520bb5c491}" ma:internalName="TaxCatchAll" ma:showField="CatchAllData" ma:web="f3b16d9e-ccdd-43cf-8667-751168fb78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3b16d9e-ccdd-43cf-8667-751168fb786e" xsi:nil="true"/>
    <lcf76f155ced4ddcb4097134ff3c332f xmlns="d5d660a7-0a1e-4be4-8990-a99db26ba3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22BD587-CA3A-43C2-ACF6-E06C2E3F57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d660a7-0a1e-4be4-8990-a99db26ba3b2"/>
    <ds:schemaRef ds:uri="f3b16d9e-ccdd-43cf-8667-751168fb78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8D260A-E0A4-4F25-B60D-97DBE81CCF9E}">
  <ds:schemaRefs>
    <ds:schemaRef ds:uri="http://schemas.microsoft.com/sharepoint/v3/contenttype/forms"/>
  </ds:schemaRefs>
</ds:datastoreItem>
</file>

<file path=customXml/itemProps3.xml><?xml version="1.0" encoding="utf-8"?>
<ds:datastoreItem xmlns:ds="http://schemas.openxmlformats.org/officeDocument/2006/customXml" ds:itemID="{0456F655-4249-4EE1-8E79-65A6CE3012B5}">
  <ds:schemaRefs>
    <ds:schemaRef ds:uri="http://schemas.microsoft.com/office/2006/metadata/properties"/>
    <ds:schemaRef ds:uri="http://schemas.microsoft.com/office/infopath/2007/PartnerControls"/>
    <ds:schemaRef ds:uri="f3b16d9e-ccdd-43cf-8667-751168fb786e"/>
    <ds:schemaRef ds:uri="d5d660a7-0a1e-4be4-8990-a99db26ba3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PAB Financing Summary</vt:lpstr>
      <vt:lpstr>Development Budget</vt:lpstr>
      <vt:lpstr>Stabilized Operations</vt:lpstr>
      <vt:lpstr>Sources Comparison</vt:lpstr>
      <vt:lpstr>'Development Budget'!Print_Area</vt:lpstr>
      <vt:lpstr>'PAB Financing Summary'!Print_Area</vt:lpstr>
      <vt:lpstr>'Sources Comparison'!Print_Area</vt:lpstr>
      <vt:lpstr>'Stabilized Operations'!Print_Area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 David</dc:creator>
  <cp:lastModifiedBy>Ramos, Dylan</cp:lastModifiedBy>
  <cp:lastPrinted>2026-08-27T21:05:25Z</cp:lastPrinted>
  <dcterms:created xsi:type="dcterms:W3CDTF">2026-08-19T02:01:10Z</dcterms:created>
  <dcterms:modified xsi:type="dcterms:W3CDTF">2026-10-29T00:02:13Z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0x010100685EEA404F70DF458C0C31C3B44A18C6</vt:lpwstr>
  </property>
</Properties>
</file>